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4. E-working paper post website\"/>
    </mc:Choice>
  </mc:AlternateContent>
  <xr:revisionPtr revIDLastSave="0" documentId="13_ncr:1_{37E00099-D78E-48F2-A12C-F1A46B4C9E34}" xr6:coauthVersionLast="44" xr6:coauthVersionMax="44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Form_PL (2)" sheetId="9" state="hidden" r:id="rId1"/>
    <sheet name="EX_BS (2)" sheetId="10" state="hidden" r:id="rId2"/>
    <sheet name="EX_PL (2)" sheetId="11" state="hidden" r:id="rId3"/>
    <sheet name="Form_BS" sheetId="6" r:id="rId4"/>
    <sheet name="Form_PL" sheetId="7" r:id="rId5"/>
    <sheet name="Ratio" sheetId="13" r:id="rId6"/>
    <sheet name="Explain_Ratio" sheetId="14" r:id="rId7"/>
    <sheet name="ตัวอย่าง_BS" sheetId="3" r:id="rId8"/>
    <sheet name="ตัวอย่าง_PL" sheetId="5" r:id="rId9"/>
    <sheet name="ตัวอย่าง Ratio" sheetId="15" r:id="rId10"/>
  </sheets>
  <definedNames>
    <definedName name="_xlnm.Print_Area" localSheetId="1">'EX_BS (2)'!$B$1:$J$93</definedName>
    <definedName name="_xlnm.Print_Area" localSheetId="2">'EX_PL (2)'!$A$1:$L$42</definedName>
    <definedName name="_xlnm.Print_Area" localSheetId="6">Explain_Ratio!$A$1:$K$120</definedName>
    <definedName name="_xlnm.Print_Area" localSheetId="3">Form_BS!$A$1:$J$74</definedName>
    <definedName name="_xlnm.Print_Area" localSheetId="4">Form_PL!$A$1:$L$29</definedName>
    <definedName name="_xlnm.Print_Area" localSheetId="0">'Form_PL (2)'!$A$1:$M$25</definedName>
    <definedName name="_xlnm.Print_Area" localSheetId="5">Ratio!$A$1:$N$107</definedName>
    <definedName name="_xlnm.Print_Area" localSheetId="9">'ตัวอย่าง Ratio'!$A$1:$N$107</definedName>
    <definedName name="_xlnm.Print_Area" localSheetId="7">ตัวอย่าง_BS!$A$1:$I$98</definedName>
    <definedName name="_xlnm.Print_Area" localSheetId="8">ตัวอย่าง_PL!$A$1:$K$48</definedName>
    <definedName name="_xlnm.Print_Titles" localSheetId="6">Explain_Ratio!$8:$8</definedName>
    <definedName name="_xlnm.Print_Titles" localSheetId="4">Form_PL!$9:$10</definedName>
    <definedName name="_xlnm.Print_Titles" localSheetId="0">'Form_PL (2)'!$8:$9</definedName>
    <definedName name="_xlnm.Print_Titles" localSheetId="5">Ratio!$8:$8</definedName>
    <definedName name="_xlnm.Print_Titles" localSheetId="9">'ตัวอย่าง Ratio'!$8:$8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5" l="1"/>
  <c r="M73" i="15" l="1"/>
  <c r="M74" i="15"/>
  <c r="K74" i="15"/>
  <c r="M105" i="15"/>
  <c r="K105" i="15"/>
  <c r="M104" i="15"/>
  <c r="M99" i="15"/>
  <c r="K99" i="15"/>
  <c r="M98" i="15"/>
  <c r="K98" i="15"/>
  <c r="M92" i="15"/>
  <c r="K92" i="15"/>
  <c r="M93" i="15"/>
  <c r="K93" i="15"/>
  <c r="M80" i="15"/>
  <c r="K80" i="15"/>
  <c r="M68" i="15"/>
  <c r="K68" i="15"/>
  <c r="M62" i="15"/>
  <c r="K62" i="15"/>
  <c r="M49" i="15"/>
  <c r="M48" i="15" l="1"/>
  <c r="K48" i="15"/>
  <c r="K51" i="15" s="1"/>
  <c r="B73" i="3" s="1"/>
  <c r="M37" i="15"/>
  <c r="M36" i="15"/>
  <c r="K36" i="15"/>
  <c r="M25" i="15"/>
  <c r="M18" i="15"/>
  <c r="K18" i="15"/>
  <c r="M17" i="15"/>
  <c r="K17" i="15"/>
  <c r="M107" i="15"/>
  <c r="C84" i="3" s="1"/>
  <c r="M101" i="15"/>
  <c r="C83" i="3" s="1"/>
  <c r="K101" i="15"/>
  <c r="B83" i="3" s="1"/>
  <c r="M95" i="15"/>
  <c r="C82" i="3" s="1"/>
  <c r="K95" i="15"/>
  <c r="B82" i="3" s="1"/>
  <c r="M76" i="15"/>
  <c r="C78" i="3" s="1"/>
  <c r="K54" i="15"/>
  <c r="K42" i="15"/>
  <c r="M42" i="15" s="1"/>
  <c r="B71" i="3"/>
  <c r="K30" i="15"/>
  <c r="M30" i="15" s="1"/>
  <c r="K12" i="15"/>
  <c r="M12" i="15"/>
  <c r="M11" i="15"/>
  <c r="K11" i="15"/>
  <c r="K20" i="15" l="1"/>
  <c r="B67" i="3" s="1"/>
  <c r="K14" i="15"/>
  <c r="B66" i="3" s="1"/>
  <c r="M54" i="15"/>
  <c r="K57" i="15"/>
  <c r="B74" i="3" s="1"/>
  <c r="M20" i="15"/>
  <c r="C67" i="3" s="1"/>
  <c r="M14" i="15"/>
  <c r="C66" i="3" s="1"/>
  <c r="M51" i="15"/>
  <c r="M39" i="15"/>
  <c r="K45" i="15"/>
  <c r="B72" i="3" s="1"/>
  <c r="G12" i="5"/>
  <c r="G13" i="5"/>
  <c r="G14" i="5"/>
  <c r="G15" i="5"/>
  <c r="G16" i="5"/>
  <c r="B17" i="5"/>
  <c r="K24" i="15" s="1"/>
  <c r="K27" i="15" s="1"/>
  <c r="C17" i="5"/>
  <c r="D17" i="5"/>
  <c r="E17" i="5"/>
  <c r="G19" i="5"/>
  <c r="G23" i="5"/>
  <c r="G24" i="5"/>
  <c r="G25" i="5"/>
  <c r="G26" i="5"/>
  <c r="B27" i="5"/>
  <c r="D27" i="5"/>
  <c r="G29" i="5"/>
  <c r="D30" i="5"/>
  <c r="G31" i="5"/>
  <c r="D32" i="5"/>
  <c r="E29" i="3"/>
  <c r="E30" i="3"/>
  <c r="E31" i="3"/>
  <c r="E32" i="3"/>
  <c r="E33" i="3"/>
  <c r="E39" i="3"/>
  <c r="E41" i="3"/>
  <c r="E47" i="3"/>
  <c r="E48" i="3"/>
  <c r="E49" i="3"/>
  <c r="E50" i="3"/>
  <c r="E52" i="3"/>
  <c r="E54" i="3"/>
  <c r="E57" i="3"/>
  <c r="E58" i="3"/>
  <c r="E59" i="3"/>
  <c r="K30" i="13"/>
  <c r="K42" i="13"/>
  <c r="K54" i="13"/>
  <c r="H13" i="11"/>
  <c r="H14" i="11"/>
  <c r="H15" i="11"/>
  <c r="H16" i="11"/>
  <c r="H17" i="11"/>
  <c r="C18" i="11"/>
  <c r="C22" i="11" s="1"/>
  <c r="C29" i="11" s="1"/>
  <c r="H29" i="11" s="1"/>
  <c r="D18" i="11"/>
  <c r="E18" i="11"/>
  <c r="F18" i="11"/>
  <c r="H20" i="11"/>
  <c r="E22" i="11"/>
  <c r="H24" i="11"/>
  <c r="H25" i="11"/>
  <c r="H26" i="11"/>
  <c r="H27" i="11"/>
  <c r="C28" i="11"/>
  <c r="E28" i="11"/>
  <c r="H28" i="11" s="1"/>
  <c r="H30" i="11"/>
  <c r="E31" i="11"/>
  <c r="H32" i="11"/>
  <c r="E33" i="11"/>
  <c r="F26" i="10"/>
  <c r="F27" i="10"/>
  <c r="F30" i="10"/>
  <c r="F33" i="10"/>
  <c r="F34" i="10"/>
  <c r="F40" i="10"/>
  <c r="F42" i="10"/>
  <c r="F48" i="10"/>
  <c r="F49" i="10"/>
  <c r="F53" i="10"/>
  <c r="F54" i="10"/>
  <c r="F56" i="10"/>
  <c r="F58" i="10"/>
  <c r="F61" i="10"/>
  <c r="F62" i="10"/>
  <c r="F63" i="10"/>
  <c r="H18" i="11" l="1"/>
  <c r="H22" i="11" s="1"/>
  <c r="G27" i="5"/>
  <c r="G17" i="5"/>
  <c r="G21" i="5" s="1"/>
  <c r="C31" i="11"/>
  <c r="B21" i="5"/>
  <c r="K79" i="15" s="1"/>
  <c r="K82" i="15" s="1"/>
  <c r="B79" i="3" s="1"/>
  <c r="M86" i="15"/>
  <c r="M88" i="15" s="1"/>
  <c r="C80" i="3" s="1"/>
  <c r="M61" i="15"/>
  <c r="D21" i="5"/>
  <c r="M79" i="15" s="1"/>
  <c r="M82" i="15" s="1"/>
  <c r="C79" i="3" s="1"/>
  <c r="M24" i="15"/>
  <c r="M27" i="15" s="1"/>
  <c r="M31" i="15" s="1"/>
  <c r="M33" i="15" s="1"/>
  <c r="C70" i="3" s="1"/>
  <c r="K31" i="15"/>
  <c r="K33" i="15" s="1"/>
  <c r="B70" i="3" s="1"/>
  <c r="B69" i="3"/>
  <c r="C73" i="3"/>
  <c r="M55" i="15"/>
  <c r="M57" i="15" s="1"/>
  <c r="C74" i="3" s="1"/>
  <c r="C71" i="3"/>
  <c r="M43" i="15"/>
  <c r="M45" i="15" s="1"/>
  <c r="C72" i="3" s="1"/>
  <c r="M54" i="13"/>
  <c r="M30" i="13"/>
  <c r="M42" i="13"/>
  <c r="C69" i="3" l="1"/>
  <c r="B28" i="5"/>
  <c r="H31" i="11"/>
  <c r="C33" i="11"/>
  <c r="M67" i="15"/>
  <c r="M70" i="15" s="1"/>
  <c r="M64" i="15"/>
  <c r="K73" i="15"/>
  <c r="K76" i="15" s="1"/>
  <c r="B78" i="3" s="1"/>
  <c r="K104" i="15"/>
  <c r="K107" i="15" s="1"/>
  <c r="B84" i="3" s="1"/>
  <c r="G28" i="5" l="1"/>
  <c r="B30" i="5"/>
  <c r="C76" i="3"/>
  <c r="C77" i="3"/>
  <c r="B32" i="5" l="1"/>
  <c r="G30" i="5"/>
  <c r="K86" i="15" l="1"/>
  <c r="K88" i="15" s="1"/>
  <c r="B80" i="3" s="1"/>
  <c r="K61" i="15"/>
  <c r="K67" i="15" l="1"/>
  <c r="K70" i="15" s="1"/>
  <c r="B77" i="3" s="1"/>
  <c r="K64" i="15"/>
  <c r="B76" i="3" s="1"/>
</calcChain>
</file>

<file path=xl/sharedStrings.xml><?xml version="1.0" encoding="utf-8"?>
<sst xmlns="http://schemas.openxmlformats.org/spreadsheetml/2006/main" count="741" uniqueCount="229">
  <si>
    <t>งบแสดงฐานะการเงิน</t>
  </si>
  <si>
    <t>ผลต่าง</t>
  </si>
  <si>
    <t>ผิดปกติ</t>
  </si>
  <si>
    <t>พันบาท</t>
  </si>
  <si>
    <t>%</t>
  </si>
  <si>
    <t>ใช่</t>
  </si>
  <si>
    <t>ไม่ใช่</t>
  </si>
  <si>
    <t>(ต่อ)</t>
  </si>
  <si>
    <t>วิเคราะห์อัตราส่วนทางการเงินที่สำคัญ</t>
  </si>
  <si>
    <t>รายการ</t>
  </si>
  <si>
    <t>อัตราการหมุนเวียนของลูกหนี้</t>
  </si>
  <si>
    <t>ระยะเวลาเรียกเก็บหนี้ถัวเฉลี่ย</t>
  </si>
  <si>
    <t>ขาย</t>
  </si>
  <si>
    <t>ลูกหนี้ต้นงวด</t>
  </si>
  <si>
    <t>ลูกหนี้ปลายงวด</t>
  </si>
  <si>
    <t>อัตราการหมุนเวียนของเจ้าหนี้</t>
  </si>
  <si>
    <t>ระยะเวลาในการจ่ายชำระหนี้ถัวเฉลี่ย</t>
  </si>
  <si>
    <t>ซื้อ</t>
  </si>
  <si>
    <t>เจ้าหนี้ต้นงวด</t>
  </si>
  <si>
    <t>เจ้าหนี้ปลายงวด</t>
  </si>
  <si>
    <t>งบกำไรขาดทุน</t>
  </si>
  <si>
    <t>1)      ข้อมูลคาดการณ์</t>
  </si>
  <si>
    <t>2)      ประเมินความน่าเชื่อถือได้ของข้อมูล</t>
  </si>
  <si>
    <t>คำอธิบาย/สอบสวนผลแตกต่างที่มีนัยสำคัญ</t>
  </si>
  <si>
    <t>งบกำไรขาดทุน (หน่วย : พันบาท)</t>
  </si>
  <si>
    <t xml:space="preserve">                   จากการสอบถามข้อมูลผู้บริหารและสอบทานงบประมาณของผู้บริหาร พบว่า ยอดขายของกิจการในปีนี้จะเพิ่มขึ้นอย่างมากประมาณ 35% เนื่องมาจากการขายที่เพิ่มขึ้น 5% และปริมาณการขายที่เพิ่มขึ้น โดยเฉลี่ย 30 % สำหรับการขายเฟอร์นิเจอร์ทุกประเภท และปริมาณการขายที่เพิ่มขึ้น 80% ของการขายเฟอร์นิเจอร์ทางอินเตอร์เน็ต ซึ่งสอดคล้องกับแนวโน้มของการขายในปัจจุบัน</t>
  </si>
  <si>
    <t xml:space="preserve">                   บัญชีที่เกี่ยวข้องกับกิจกรรมทางธุรกิจ (ลูกหนี้การค้า  สินค้าคงเหลือและต้นทุนผันแปร) คาดว่าจะเพิ่มขึ้นในสัดส่วนที่ใกล้เคียงกันกับการเพิ่มขึ้นของยอดขาย  ส่วนบัญชีอื่นๆ คาดว่าจะยังคงสอดคล้องกับปีก่อนเนื่องจากยังคงดำเนินการในสภาพแวดล้อมที่ไม่ได้มีการเปลี่ยนแปลงอย่างมีสาระสำคัญ  นอกจากนี้ในระหว่างปีบริษัทได้มีการกู้ยืมเงินเพื่อซื้อเครื่องจักรและอุปกรณ์เพื่อเพิ่มกำลังการผลิตเนื่องจากปริมาณการสั่งซื้อของลูกค้าที่มากขึ้น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</si>
  <si>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</si>
  <si>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</si>
  <si>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</si>
  <si>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ลูกหนี้การค้า</t>
  </si>
  <si>
    <t>งบแสดงฐานะการเงิน   (หน่วย :  พันบาท)</t>
  </si>
  <si>
    <t>x</t>
  </si>
  <si>
    <t>ลูกหนี้การค้าเพิ่มขึ้นอย่างมากเมื่อเทียบกับยอดขายที่เพิ่มขึ้นประมาณ 40%  จากการสอบถามผู้บริหาร โดยปกติบริษัทมีเงื่อนไขทางการค้าของการเรียกเก็บหนี้ 30 วัน แต่จากการคำนวณระยะเวลาการเรียกเก็บหนี้ถัวเฉลี่ย เพิ่มขึ้นเป็น 50 วัน  เนื่องจากมีลูกหนี้บางรายมีปัญหาทางด้านการเงินและไม่สามารถชำระหนี้ได้ตามกำหนดเวลา  ขณะนี้อยู่ในระหว่างการต่อรองการชำระหนี้กับบริษัท</t>
  </si>
  <si>
    <t xml:space="preserve">          ระยะเวลาเรียกเก็บหนี้ถัวเฉลี่ย</t>
  </si>
  <si>
    <t>สินค้าคงเหลือ</t>
  </si>
  <si>
    <t>สินค้าคงเหลือเพิ่มขึ้นอย่างมาก และระยะเวลาการหมุนเวียนของสินค้าเพิ่มขึ้นประมาณ 16 วัน จากการสอบถามผู้บริหารพบว่า ปัจจุบันมีสินค้าบางตัวที่บริษัทีการทำสัญญาที่มี่ข้อกำหนดให้บริษัทรับคืนสินค้าจากผู้ค้าปลีกในกรณีไม่สามารถขายสินค้าได้ภายในระยะเวลาตามที่กำหนดไว้ในสัญญา  สินค้ารับคืนดังกล่าวอาจนำไปขายได้ในราคาที่ต่ำกว่าราคาปกติ</t>
  </si>
  <si>
    <t xml:space="preserve">          ระยะเวลาการหมุนเวียนของสินค้า</t>
  </si>
  <si>
    <t>ค่าใช้จ่ายจ่ายล่วยหน้า</t>
  </si>
  <si>
    <t xml:space="preserve">          รวมสินทรัพย์หมุนเวียน</t>
  </si>
  <si>
    <t>สินทรัพย์ไม่หมุนเวียน</t>
  </si>
  <si>
    <t>ที่ดิน อาคารและอุปกรณ์</t>
  </si>
  <si>
    <t>ปีนี้บริษัทได้มีการซื้อเครื่องจักรเพิ่มขึ้นเพื่อเพิ่มกำลังการผลิตเนื่องจากปริมาณการสั่งซื้อของลูกค้าที่มากขึ้น</t>
  </si>
  <si>
    <t xml:space="preserve">          รวมสินทรัพย์</t>
  </si>
  <si>
    <t>หนี้สินและส่วนของผู้ถือหุ้น</t>
  </si>
  <si>
    <t>หนี้สินหมุนเวียน</t>
  </si>
  <si>
    <t>เงินกู้ยืมธนาคาร</t>
  </si>
  <si>
    <t>เจ้าหนี้การค้า</t>
  </si>
  <si>
    <t xml:space="preserve">          ระยะเวลาการจ่ายชำระหนี้ถัวเฉลี่ย</t>
  </si>
  <si>
    <t>บริษัทมีการกู้ยืมเงินจากธนาคารเพิ่มขึ้น เพื่อใช้เป็นเงินหมุนเวียนในบริษัทระหว่างปี</t>
  </si>
  <si>
    <t>เจ้าหนี้การค้าเพิ่มขึ้น 53% จากปีก่อน ซึ่งสัมพันธ์กับสินค้าคงเหลือที่เพิ่มขึ้น นอกจากนี้ระยะเวลาการจ่ายชำระหนี้ถัวเฉลี่ยเป็นไปตามปกติ ไม่ได้เปลี่ยนแปลงไปจากปีก่อน</t>
  </si>
  <si>
    <t>ภาษีเงินได้ค้างจ่าย</t>
  </si>
  <si>
    <t>ดอกเบี้ยค้างจ่าย</t>
  </si>
  <si>
    <t>ดอกเบี้ยค้างจ่ายเพิ่มขึ้นเพียงเล็กน้อย ในขณะที่เงินกู้ยืมธนาคารเพิ่มขึ้น 51% จากปีก่อน (อัตราดอกเบี้ยเงินกู้ยืมไม่เปลี่ยนแปลงไปจากปีที่แล้ว)</t>
  </si>
  <si>
    <t xml:space="preserve">          รวมหนี้สินหมุนเวียน</t>
  </si>
  <si>
    <t>เงินกู้ยืมระยะยาว</t>
  </si>
  <si>
    <t>บริษัทมีการกู้ยืมเงินจากธนาคารเพิ่มขึ้น เพื่อใช้ในการลงทุนซื้อเครื่องจักร</t>
  </si>
  <si>
    <t>ส่วนของผู้ถือหุ้น</t>
  </si>
  <si>
    <t>ทุนที่ออกและเรียกชำระแล้ว</t>
  </si>
  <si>
    <t>กำไรสะสม</t>
  </si>
  <si>
    <t xml:space="preserve">          รวมหนี้สินและส่วนของผู้ถือหุ้น</t>
  </si>
  <si>
    <t>1)  การตั้งค่าเผื่อหนี้สงสัยจะสูญอาจไม่เพียงพอ</t>
  </si>
  <si>
    <t>3)  ดอกเบี้ยค้างจ่ายอาจบันทึกไม่ครบถ้วน</t>
  </si>
  <si>
    <t>รายได้จากการขาย</t>
  </si>
  <si>
    <t xml:space="preserve">          ขายแบบมาตรฐาน (จาก Catalog โดยขายในร้าน)</t>
  </si>
  <si>
    <t xml:space="preserve">          ขายผู้ค้าปลีก</t>
  </si>
  <si>
    <t xml:space="preserve">           ประกอบตามคำสั่งเฉพาะ (made-to-order)</t>
  </si>
  <si>
    <t xml:space="preserve">           ขายทางอินเตอร์เน็ต</t>
  </si>
  <si>
    <t xml:space="preserve">           ขายเศษซากจากโรงงาน</t>
  </si>
  <si>
    <t>ต้นทุนขาย</t>
  </si>
  <si>
    <t>กำไรขั้นต้น</t>
  </si>
  <si>
    <t>2)  ดอกเบี้ยจ่ายอาจบันทึกไม่ครบถ้วน     </t>
  </si>
  <si>
    <t>% รายได้</t>
  </si>
  <si>
    <t>รายการขายผู้ค้าปลีกเพิ่มขึ้นอย่างมาก เนื่องจากบริษัทได้มีการเพิ่มราคาขายปลีกขึ้น 5% จากปีก่อน นอกจากนี้ได้ขยายการจำหน่ายให้กว้างขึ้นไปยังพื้นที่อื่นที่กระจายอยู่ทั่วประเทศและประเทศเพื่อนบ้านโดยมีการขายเป็นเงินตราต่างประเทศ มีผลให้ปริมาณการขายเพิ่มขึ้นอย่างมากจากปีก่อน</t>
  </si>
  <si>
    <t>รายการขายทางอินเตอร์เน็ตเพิ่มขึ้นเกินกว่าความคาดหวังที่กำหนดไว้ว่าปริมาณการขายควรจะเพิ่มข้นประมาณ 80% จากการสอบถามเรื่องการรับรู้รายได้ของการขายทางอินเตอร์เน็ต บริษัทจะได้รับชำระค่าสินค้าตามรายการจากการจ่ายชำระผ่านบัตรเครดิตของลูกค้า  และใบแจ้งหนี้จะถูกจัดเตรียมขึ้นและบันทึกยอดขายในระบบทันที  ดังนั้นอาจมีรายการขายบางรายการที่อาจได้รับชำระเงินแล้วแต่สินค้ายังไม่ถูกส่งไปยังลูกค้า</t>
  </si>
  <si>
    <t>ต้นทุนขายเพิ่มขึ้นในอัตราส่วนที่น้อยลง เนื่องจากต้นทุนคงที่ต่อหน่วยลดลงจากปริมาณการขายที่เพิ่มขึ้น</t>
  </si>
  <si>
    <t>ค่าใช้จ่ายในการขนส่ง</t>
  </si>
  <si>
    <t>ค่าเสื่อมราคา</t>
  </si>
  <si>
    <t>ค่าใช้จ่ายในการขาย</t>
  </si>
  <si>
    <t>ค่าใช้จ่ายในการบริหาร</t>
  </si>
  <si>
    <t>กำไรก่อนต้นทุนทางการเงินและค่าใช้จ่ายภาษีเงินได้</t>
  </si>
  <si>
    <t>ต้นทุนทางการเงิน</t>
  </si>
  <si>
    <t>กำไรก่อนค่าใช้จ่ายภาษีเงินได้</t>
  </si>
  <si>
    <t>ค่าใช้จ่ายภาษีเงินได้</t>
  </si>
  <si>
    <t>กำไรสุทธิ</t>
  </si>
  <si>
    <t>อัตราภาษีต่อกำไรสุทธิ</t>
  </si>
  <si>
    <t>1)  การรับรู้รายได้จากการขายทางอินเตอร์เน็ตอาจบันทึกไม่ถูกงวด</t>
  </si>
  <si>
    <t>ค่าใช้จ่ายในการขนส่งเพิ่มขึ้นเนื่องจากมีค่าขนส่งจากการขายสินค้าปลีกไปยังต่างประเทศที่เพิ่มขึ้นจากปีก่อน</t>
  </si>
  <si>
    <t>สัดส่วนของค่าใช้จ่ายในการขายต่อยอดรายได้ไม่เปลี่ยนแปลง</t>
  </si>
  <si>
    <t>ค่าใช้จายในการบริหารเพิ่มขึ้นเนื่องจากอัตราเงินเดือนที่เพิ่มขึ้นประมาณ 10-15% จากปีก่อน</t>
  </si>
  <si>
    <t>ดอกเบี้ยจ่ายเพิ่มขึ้นในอัตราส่วนที่น้อยมากเมื่อเทียบกับยอดเงินกู้ยืมธนาคารที่เพิ่มขึ้น 51% จากปีก่อน</t>
  </si>
  <si>
    <t xml:space="preserve">1)  </t>
  </si>
  <si>
    <t xml:space="preserve">2)  </t>
  </si>
  <si>
    <t>Client  : ……………………………………………………………………</t>
  </si>
  <si>
    <t>5.  สรุปความเสี่ยงที่อาจเกิดขึ้นจากผลการวิเคราะห์เปรียบเทียบ (นำผลไปใช้ประชุมหารือทีมงานและนำผลสรุปไปใส่ในกระดาษทำการวางแผนและประเมินความเสี่ยง)</t>
  </si>
  <si>
    <t>Subject  : กระดาษทำการวิเคราะห์เปรียบเทียบเพื่อการวางแผน ครั้งที่ ……………..</t>
  </si>
  <si>
    <t>ขั้นตอนการปฏิบัติงาน</t>
  </si>
  <si>
    <t>2.1) ตรวจตัวเลขเปรียบเทียบกับงบการเงินปีก่อนที่ถูกตรวจสอบแล้ว</t>
  </si>
  <si>
    <t>2.2) ตรวจตัวเลขปัจจุบันกับงบทดลองปีปัจจุบัน</t>
  </si>
  <si>
    <t>2.3) งบประมาณของผู้บริหารมีรายละเอียดประกอบและผ่านการอนุมัติ</t>
  </si>
  <si>
    <t>Period  : …………………………………………………………………..</t>
  </si>
  <si>
    <t>4)      สอบสวนผลแตกต่างที่มีนัยสำคัญ</t>
  </si>
  <si>
    <t>3)      พิจารณาผลแตกต่างระหว่างจำนวนที่บันทึกกับจำนวนที่คาดหมายไว้</t>
  </si>
  <si>
    <t xml:space="preserve">  2.1) ตรวจตัวเลขเปรียบเทียบกับงบการเงินปีก่อนที่ถูกตรวจสอบแล้ว</t>
  </si>
  <si>
    <t xml:space="preserve">  2.2) ตรวจตัวเลขปัจจุบันกับงบทดลองปีปัจจุบัน</t>
  </si>
  <si>
    <t xml:space="preserve">  2.3) งบประมาณของผู้บริหารมีรายละเอียดประกอบและผ่านการอนุมัติ</t>
  </si>
  <si>
    <t>อัตราการหมุนเวียนของสินค้าคงเหลือ</t>
  </si>
  <si>
    <t>ระยะเวลาในการจำหน่ายสินค้าถัวเฉลี่ย</t>
  </si>
  <si>
    <t>สินค้าคงเหลือต้นงวด</t>
  </si>
  <si>
    <t>สินค้าคงเหลือปลายงวด</t>
  </si>
  <si>
    <t>2)  มูลค่าของสินค้าคงเหลืออาจแสดงมูลค่าสูงไป</t>
  </si>
  <si>
    <t>แบบฟอร์มการวิเคราะห์เปรียบเทียบขั้นต้น</t>
  </si>
  <si>
    <t>A) อัตราส่วนสภาพคล่องทางการเงิน</t>
  </si>
  <si>
    <t>B) อัตราส่วนความสามารถในการดำเนินงาน</t>
  </si>
  <si>
    <t>C) อัตราส่วนความสามารถในการทำกำไร</t>
  </si>
  <si>
    <t>D) อัตราส่วนโครงสร้างของเงินทุนหรือภาระหนี้สิน</t>
  </si>
  <si>
    <t xml:space="preserve">    - อัตรากำไรจากการดำเนินงาน</t>
  </si>
  <si>
    <t xml:space="preserve">    - อัตรากำไรขั้นต้น</t>
  </si>
  <si>
    <t>วัตถุประสงค์</t>
  </si>
  <si>
    <t xml:space="preserve">    - อัตราส่วนเงินทุนหมุนเวียน (เท่า)</t>
  </si>
  <si>
    <t xml:space="preserve"> =</t>
  </si>
  <si>
    <t>2561</t>
  </si>
  <si>
    <t>2560</t>
  </si>
  <si>
    <t>สินทรัพย์หมุนเวียน - สินค้าคงเหลือ</t>
  </si>
  <si>
    <t xml:space="preserve">    - อัตราส่วนเงินทุนหมุนเวียนเร็ว (เท่า)</t>
  </si>
  <si>
    <t xml:space="preserve">    - อัตราหมุนเวียนของลูกหนี้ (ครั้ง/รอบ)</t>
  </si>
  <si>
    <t>ลูกหนี้การค้าเฉลี่ย</t>
  </si>
  <si>
    <t>ขายเชื่อสุทธิ หรือ ยอดขายสุทธิ</t>
  </si>
  <si>
    <t xml:space="preserve">    - ระยะเวลาเรียกเก็บหนี้ (วัน)</t>
  </si>
  <si>
    <t>ต้นขายทุนสินค้า</t>
  </si>
  <si>
    <t>สินค้าคงเหลือเฉลี่ย</t>
  </si>
  <si>
    <t>(สินค้าคงเหลือต้นงวด+สินค้าคงเหลือปลายงวด)/2</t>
  </si>
  <si>
    <t>(ลูกหนี้การค้าต้นงวด+ลูกหนี้การค้าปลายงวด)/2</t>
  </si>
  <si>
    <t xml:space="preserve">    - ระยะเวลาการจ่ายชำระหนี้ (วัน)</t>
  </si>
  <si>
    <t xml:space="preserve">    - ระยะเวลาของสินค้าคงเหลือ (วัน)</t>
  </si>
  <si>
    <t xml:space="preserve">    - อัตราหมุนเวียนของสินค้าคงเหลือ (ครั้ง/รอบ)</t>
  </si>
  <si>
    <t xml:space="preserve">    - อัตราหมุนเวียนของเจ้าหนี้ (ครั้ง/รอบ)</t>
  </si>
  <si>
    <t>เจ้าหนี้การค้าเฉลี่ย</t>
  </si>
  <si>
    <t>(เจ้าหนี้การค้าต้นงวด+เจ้าหนี้การค้าปลายงวด)/2</t>
  </si>
  <si>
    <t>กำไรสุทธิ x 100</t>
  </si>
  <si>
    <t>สินทรัพย์รวม</t>
  </si>
  <si>
    <t xml:space="preserve">    - อัตราผลตอบแทนต่อสินทรัพย์รวม (ROA) (%)</t>
  </si>
  <si>
    <t xml:space="preserve">    - อัตราผลตอบแทนจากส่วนของผู้ถือหุ้น (ROE) (%)</t>
  </si>
  <si>
    <t>ส่วนผู้ถือหุ้น</t>
  </si>
  <si>
    <t>กำไรจากการดำเนินงานสุทธิ x 100</t>
  </si>
  <si>
    <t>ยอดขายสุทธิ</t>
  </si>
  <si>
    <t>กำไรขั้นต้น x 100</t>
  </si>
  <si>
    <t xml:space="preserve">    - อัตราส่วนหุ้นต่อกำไร (เท่า)</t>
  </si>
  <si>
    <t>ราคาตลาดต่อหุ้น</t>
  </si>
  <si>
    <t>กำไรต่อหุ้น</t>
  </si>
  <si>
    <t>หนี้สินรวม</t>
  </si>
  <si>
    <t xml:space="preserve">    - อัตราส่วนแห่งหนี้ (เท่า)</t>
  </si>
  <si>
    <t xml:space="preserve">    - อัตราส่วนแหล่งเงินทุน (เท่า)</t>
  </si>
  <si>
    <t>กำไรก่อนหักภาษีและดอกเบี้ยจ่าย</t>
  </si>
  <si>
    <t>ดอกเบี้ยจ่าย</t>
  </si>
  <si>
    <t xml:space="preserve">    - อัตราส่วนความสามารถในการจ่ายดอกเบี้ย (เท่า)</t>
  </si>
  <si>
    <t>อัตราส่วนทางการเงิน</t>
  </si>
  <si>
    <t>สินทรัพย์หมุนเวียนได้แก่ เงินสด สินทรัพย์ที่คาดว่าจะเปลี่ยนเป็นเงินสดได้
ภายในระยะเวลา 1 ปี เช่น ลูกหนี้ สินค้าคงเหลือ และค่าใช้จ่ายล่วงหน้า</t>
  </si>
  <si>
    <t>หนี้สินหมุนเวียน(หรือหนี้สินระยะสั้น) ได้แก่ เจ้าหนี้การค้า ค่าใช้จ่ายค้างจ่ายและหนี้สินอื่นๆที่มีภาระผูกพันที่จะต้องชำระภายในระยะเวลา 1 ปี</t>
  </si>
  <si>
    <t>ผลลัพธ์ที่ได้ แสดงให้เห็นถึงความสามารถในการชำระหนี้ระยะสั้นด้วยสินทรัพย์
ระยะสั้นของบริษัท ถ้าอัตราส่วนนี้ มีค่าสูง แสดงว่าบริษัทมีสินทรัพย์</t>
  </si>
  <si>
    <t>หมุนเวียนมากกว่าหนี้สินระยะสั้นทำให้คล่องตัวในการชำระหนี้ อัตราส่วนที่เหมาะสม คือ 2:1</t>
  </si>
  <si>
    <t>ผลลัพธ์ที่ได้ แสดงให้เห็นถึงความสามารถของบริษัทในการชำระหนี้ระยะสั้นด้วยสินทรัพย์หมุนเวียนที่แปรสภาพเป็นเงินสดได้เร็ว เพื่อให้ทราบ</t>
  </si>
  <si>
    <t>สภาพคล่องที่
แท้จริงของบริษัท อัตราส่วนที่เหมาะสม คือ 1:1
ถ้าอัตราส่วนนี้ มีค่าสูง แสดงว่าบริษัทมีความคล่องตัวในการชำระหนี้ได้เร็ว</t>
  </si>
  <si>
    <t xml:space="preserve">ผลลัพธ์ที่ได้ แสดงให้เห็นถึงความสามารถในการบริหารลูกหนี้
</t>
  </si>
  <si>
    <t>ถ้าอัตราส่วนนี้ มีค่าสูง แสดงว่าบริษัทมีความสามารถในการบริหารลูกหนี้ให้แปลงสภาพเป็นเงินสดได้เร็วหรือ เก็บเงินจากลูกหนี้ได้เร็ว</t>
  </si>
  <si>
    <t>อัตราส่วนนี้จะมีหน่วยเป็นวัน จำนวนวันที่น้อย แสดงให้เห็นว่าบริษัทมี
ความสามารถในการจัดเก็บหนี้ได้เร็ว</t>
  </si>
  <si>
    <t>ผลลัพธ์ที่ได้ แสดงถึงระยะเวลาในการเรียกเก็บหนี้ของบริษัท ทำให้ทราบถึงคุณภาพของลูกหนี้ ประสิทธิภาพในการจัดเก็บหนี้ และนโยบาย</t>
  </si>
  <si>
    <t>ในการให้สินเชื่อของบริษัท หรือจำนวนวันที่บริษัทต้องรอเพื่อเก็บเงินจากลูกหนี้</t>
  </si>
  <si>
    <t>ถ้าอัตราส่วนนี้ มีค่าสูง แสดงว่าบริษัทมีความสามารถในการบริหารการขายสินค้าได้เร็ว</t>
  </si>
  <si>
    <t>ผลลัพธ์ที่ได้ แสดงให้เห็นถึงความสามารถ(ประสิทธิภาพ)ในการบริหารการขายของบริษัท หรือจำนวนครั้งที่บริษัทสามารถขายสินค้าคงเหลือ</t>
  </si>
  <si>
    <t>ออกไปได้ในระยะเวลาหนึ่ง</t>
  </si>
  <si>
    <t>อัตราส่วนนี้จะมีหน่วยเป็นวัน จำนวนวันที่น้อย แสดงให้เห็นว่าบริษัทมี
ความสามารถในการขายสินค้าได้เร็ว</t>
  </si>
  <si>
    <t>ผลลัพธ์ที่ได้ แสดงให้เห็นถึงระยะเวลาที่บริษัทสามารถขายสินค้าได้ นับตั้งแต่
วันที่ได้ซื้อสินค้าหรือผลิตสินค้า หรือจำนวนวันที่บริษัทเก็บ</t>
  </si>
  <si>
    <t>หรือมีสินค้าคงเหลือเพื่อรอการขาย</t>
  </si>
  <si>
    <t>ผลลัพธ์ที่ได้แสดงถึงระดับผลตอบแทนต่อสินทรัพย์รวมของบริษัทว่าอยู่ในระดับใด มีทิศทางแนวโน้มอย่างไร การเพิ่มขึ้นของสินทรัพย์</t>
  </si>
  <si>
    <t>หมายถึงโอกาสที่บริษัทจะทำกำไรสูงขึ้นเป็นการวัดความสามารถในการทำกำไรของสินทรัพย์ทั้งหมดที่ใช้ในการดำเนินงาน</t>
  </si>
  <si>
    <t>ถ้าค่าที่ได้จากการคำนวณมีค่าสูง มากเท่าไร แสดงว่าบริษัทมีความสามารถในการทำกำไรสูงมากเช่นกัน</t>
  </si>
  <si>
    <t>ผลลัพธ์ที่ได้ แสดงถึงความสามารถในการทำกำไรเบื้องต้น (ยอดขายหักด้วยต้นทุนขายสินค้าหรือบริการ)</t>
  </si>
  <si>
    <t>ผลลัพธ์ที่ได้ แสดงให้เห็นว่าราคาหุ้นสูงเป็นกี่เท่าของกำไรต่อหุ้น
ถ้าค่าที่ได้จากการคำนวณ มีค่าสูง แสดงว่าบริษัทมีกำไรต่อหุ้นดี</t>
  </si>
  <si>
    <t>ความหมายอัตราส่วนทางการเงิน</t>
  </si>
  <si>
    <t>ผลลัพธ์ที่ได้ แสดงถึงสัดส่วนของเงินทุนรวมของบริษัทที่มาจากการก่อหนี้ ทั้งหนี้สินระยะสั้นและหนี้สินระยะยาว</t>
  </si>
  <si>
    <t>ถ้าอัตราส่วนนี้ มีค่าสูง เกินไป ย่อมไม่เป็นผลดีต่อบริษัท เพราะนั่นหมายความว่า บริษัทจะต้องแบกรับภาระในรูปของดอกเบี้ยจ่ายจำนวนมาก</t>
  </si>
  <si>
    <t>ผลลัพธ์ที่ได้ แสดงถึงสัดส่วนของเงินทุนจากการกู้ยืมต่อเงินทุนของเจ้าของบริษัท</t>
  </si>
  <si>
    <t>ถ้าอัตราส่วนนี้ มีค่าสูง แสดงว่า บริษัทมีการกู้ยืมเงินในสัดส่วนที่สูงเมื่อเทียบกับทุนของบริษัท ทำให้บริษัทมีภาระที่จะต้องชำระดอกเบี้ย</t>
  </si>
  <si>
    <t>ที่สูงขึ้น ซึ่งส่งผลกระทบต่อการทำกำไรของบริษัท</t>
  </si>
  <si>
    <t xml:space="preserve">ผลลัพธ์ที่ได้ แสดงถึงความสามารถในการชำระดอกเบี้ยเงินกู้ของบริษัท
ถ้าอัตราส่วนนี้ มีค่าสูง แสดงว่าบริษัทมีความสามารถเพียงพอ
</t>
  </si>
  <si>
    <t>ที่จะชำระดอกเบี้ยได้ดี</t>
  </si>
  <si>
    <t>ผลลัพธ์ที่ได้ แสดงถึงระดับผลตอบแทนต่อส่วนของผู้ถือหุ้นของบริษัทว่าอยู่ในระดับใด เป็นการวัดความสามารถในการทำกำไรจาก</t>
  </si>
  <si>
    <t>เงินทุนของผู้ถือหุ้น ถ้าค่าที่ได้จากการคำนวณมีค่าสูงแสดงว่าผู้ถือหุ้นมีโอกาสได้รับผลตอบแทนที่สูง</t>
  </si>
  <si>
    <t>ผลลัพธ์ที่ได้แสดงถึงความสามารถในการจัดการเกี่ยวกับรายได้จากการขายหลังจากหักค่าใช้จ่ายทั้งหมดแล้ว เพื่อเป็นการวัดระดับ</t>
  </si>
  <si>
    <t xml:space="preserve">ความสามารถในการทำกำไรในช่วงเวลานั้นและยังสะท้อนให้เห็นแนวโน้มของรายได้และการควบคุมค่าใช้จ่ายทั้งด้านการผลิต การตลาด </t>
  </si>
  <si>
    <t>การจัดการถ้า ค่าที่ได้จากการคำนวณ มีค่าสูง แสดงว่าบริษัทมีความสามารถในการทำ
กำไรสูง และมีประสิทธิภาพในการจัดการที่ดี</t>
  </si>
  <si>
    <t>ถ้าค่าที่ได้จากการคำนวณ มีค่าสูง แสดงว่าบริษัทมีความสามารถในการแสวงหารายได้ และมีการควบคุมต้นทุนการผลิต หรือต้นทุน</t>
  </si>
  <si>
    <t>การจัดซื้อวัตถุดิบที่ดี</t>
  </si>
  <si>
    <t>ต้นทุนขาย หรือยอดซื้อเชื่อสุทธิ</t>
  </si>
  <si>
    <t xml:space="preserve">เป็นอัตราส่วนทางการเงินที่เปรียบเทียบระหว่างต้นทุนขายกับเจ้าหนี้การค้า ซึ่งจะบอกถึงจำนวนครั้งของการชำระหนี้ในรอบระยะเวลาบัญชี </t>
  </si>
  <si>
    <t>อัตราส่วนนี้จะมีหน่วยเป็นวัน จำนวนวันที่มาก แสดงให้เห็นว่าบริษัทมี
ความสามารถในการยืดเวลาในการชำระหนี้</t>
  </si>
  <si>
    <t>1) รายการที่มีลักษณะผิดปกติซึ่งมีแนวโน้มที่อาจก่อให้เกิด Fraud Risk หรือ Suspected Fraud risk :</t>
  </si>
  <si>
    <t>1. ข้อมูลคาดการณ์</t>
  </si>
  <si>
    <t>2. ประเมินความน่าเชื่อถือได้ของข้อมูล</t>
  </si>
  <si>
    <t>3.  พิจารณาผลแตกต่างระหว่างจำนวนที่บันทึกกับจำนวนที่คาดหมายไว้</t>
  </si>
  <si>
    <t xml:space="preserve">     งบแสดงฐานะการเงิน   (หน่วย :  พันบาท)</t>
  </si>
  <si>
    <t>4.  สอบสวนผลแตกต่างที่มีนัยสำคัญ</t>
  </si>
  <si>
    <t>2) รายการที่มีลักษณะผิดปกติซึ่งมีแนวโน้มที่อาจก่อให้เกิด Risk of Material Misstatements(RMM) :</t>
  </si>
  <si>
    <t>- ดอกเบี้ยจ่ายอาจบันทึกไม่ครบถ้วน     </t>
  </si>
  <si>
    <t>- การรับรู้รายได้จากการขายทางอินเตอร์เน็ตอาจบันทึกไม่ถูกงวด</t>
  </si>
  <si>
    <t xml:space="preserve">    '- การตั้งค่าเผื่อหนี้สงสัยจะสูญอาจไม่เพียงพอ</t>
  </si>
  <si>
    <t xml:space="preserve">    '- มูลค่าของสินค้าคงเหลืออาจแสดงมูลค่าสูงไป</t>
  </si>
  <si>
    <t xml:space="preserve">    '- ดอกเบี้ยค้างจ่ายอาจบันทึกไม่ครบถ้วน</t>
  </si>
  <si>
    <t>ไม่มี</t>
  </si>
  <si>
    <t>3) Other Focused Areas หรือ Other risk Areas :</t>
  </si>
  <si>
    <t>3) Other Focused Areas หรือ Other risk Areas  :</t>
  </si>
  <si>
    <t>(287,203+110,517)/2</t>
  </si>
  <si>
    <t>(156,468+110,806)/2</t>
  </si>
  <si>
    <t>(163,641+107,188)/2</t>
  </si>
  <si>
    <t>อัตราหมุนเวียนของเจ้าหนี้</t>
  </si>
  <si>
    <t xml:space="preserve">    - อัตรากำไรจากการดำเนินงาน  (%)</t>
  </si>
  <si>
    <t xml:space="preserve">    - อัตรากำไรขั้นต้น  (%)</t>
  </si>
  <si>
    <t xml:space="preserve"> - เพื่อช่วยในการระบุเกี่ยวกับความเสี่ยงของการแสดงข้อมูลที่ขัดต่อข้อเท็จจริงอันเป็นสาระสำคัญ</t>
  </si>
  <si>
    <t xml:space="preserve"> - เพื่อช่วยในการระบุการตอบสนองความเสี่ยงจากการแสดงข้อมูลที่ขัดต่อข้อเท็จจริงอันเป็นสาระสำคัญ</t>
  </si>
  <si>
    <t>แบบฟอร์มที่ 5 แบบฟอร์มการวิเคราะห์เปรียบเทียบขั้นต้น</t>
  </si>
  <si>
    <t>5.  สรุปความเสี่ยงที่อาจเกิดขึ้นจากผลการวิเคราะห์เปรียบเทียบ ซึ่งต้องพิจารณาและระบุประเด็นสำคัญๆ ในกระดาษทำการว่า มีประเด็นหรือไม่ (นำผลไปใช้ประชุมหารือทีมงานและนำผลสรุปไปใส่ในกระดาษทำการวางแผนและประเมินความเสี่ยง)</t>
  </si>
  <si>
    <r>
      <t xml:space="preserve">หมายเหตุ : </t>
    </r>
    <r>
      <rPr>
        <sz val="16"/>
        <rFont val="EucrosiaUPC"/>
        <family val="1"/>
      </rPr>
      <t>ข้อมูลงบการเงินปี 2559 เป็นตัวเลขสมมติ เพื่อใช้ในการคำนวณ</t>
    </r>
  </si>
  <si>
    <t xml:space="preserve"> จากการสอบถามข้อมูลผู้บริหารและสอบทานงบประมาณของผู้บริหาร พบว่า ยอดขายของกิจการในปีนี้จะเพิ่มขึ้นอย่างมากประมาณ 35% เนื่องมาจากการขายที่เพิ่มขึ้น 5% และปริมาณการขายที่เพิ่มขึ้น โดยเฉลี่ย 30 % สำหรับการขายเฟอร์นิเจอร์ทุกประเภท และปริมาณการขายที่เพิ่มขึ้น 80% ของการขายเฟอร์นิเจอร์ทางอินเตอร์เน็ต ซึ่งสอดคล้องกับแนวโน้มของการขายในปัจจุบัน</t>
  </si>
  <si>
    <t>บัญชีที่เกี่ยวข้องกับกิจกรรมทางธุรกิจ (ลูกหนี้การค้า  สินค้าคงเหลือและต้นทุนผันแปร) คาดว่าจะเพิ่มขึ้นในสัดส่วนที่ใกล้เคียงกันกับการเพิ่มขึ้นของยอดขาย  ส่วนบัญชีอื่นๆ คาดว่าจะยังคงสอดคล้องกับปีก่อนเนื่องจากยังคงดำเนินการในสภาพแวดล้อมที่ไม่ได้มีการเปลี่ยนแปลงอย่างมีสาระสำคัญ  นอกจากนี้ในระหว่างปีบริษัทได้มีการกู้ยืมเงินเพื่อซื้อเครื่องจักรและอุปกรณ์เพื่อเพิ่มกำลังการผลิตเนื่องจากปริมาณการสั่งซื้อของลูกค้าที่มากขึ้น</t>
  </si>
  <si>
    <t>สำหรับงวด :</t>
  </si>
  <si>
    <t>ชื่อลูกค้า    : ……………………………………………………………………</t>
  </si>
  <si>
    <t>เรื่อง        : กระดาษทำการวิเคราะห์เปรียบเทียบเพื่อการวางแผน ครั้งที่ ……………..</t>
  </si>
  <si>
    <t>5.  สรุปความเสี่ยงที่อาจเกิดขึ้นจากผลการวิเคราะห์เปรียบเทียบ ซึ่งต้องพิจารณาและระบุประเด็นสำคัญๆ ในกระดาษทำการว่า มีประเด็นหรือไม่  (นำผลไปใช้ประชุมหารือทีมงานและนำผลสรุปไปใส่ในกระดาษทำการวางแผนและประเมินความเสี่ยง)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</si>
</sst>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07041E]d\ mmmm\ yyyy;@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name val="Eucrosi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EucrosiaUPC"/>
      <family val="1"/>
    </font>
    <font>
      <sz val="16"/>
      <color theme="1"/>
      <name val="EucrosiaUPC"/>
      <family val="1"/>
    </font>
    <font>
      <b/>
      <sz val="14"/>
      <color theme="1"/>
      <name val="EucrosiaUPC"/>
      <family val="1"/>
    </font>
    <font>
      <b/>
      <sz val="16"/>
      <color theme="1"/>
      <name val="EucrosiaUPC"/>
      <family val="1"/>
    </font>
    <font>
      <b/>
      <sz val="22"/>
      <color theme="1"/>
      <name val="EucrosiaUPC"/>
      <family val="1"/>
    </font>
    <font>
      <sz val="15"/>
      <color theme="1"/>
      <name val="EucrosiaUPC"/>
      <family val="1"/>
    </font>
    <font>
      <b/>
      <sz val="18"/>
      <color theme="1"/>
      <name val="EucrosiaUPC"/>
      <family val="1"/>
    </font>
    <font>
      <sz val="18"/>
      <color theme="1"/>
      <name val="EucrosiaUPC"/>
      <family val="1"/>
    </font>
    <font>
      <sz val="14"/>
      <color theme="1"/>
      <name val="EucrosiaUPC"/>
      <family val="1"/>
    </font>
    <font>
      <b/>
      <sz val="16"/>
      <color rgb="FFFF0000"/>
      <name val="EucrosiaUPC"/>
      <family val="1"/>
    </font>
    <font>
      <sz val="16"/>
      <color rgb="FFFF0000"/>
      <name val="EucrosiaUPC"/>
      <family val="1"/>
    </font>
    <font>
      <sz val="18"/>
      <name val="EucrosiaUPC"/>
      <family val="1"/>
    </font>
    <font>
      <sz val="18"/>
      <color rgb="FF002060"/>
      <name val="EucrosiaUPC"/>
      <family val="1"/>
    </font>
    <font>
      <sz val="16"/>
      <name val="EucrosiaUPC"/>
      <family val="1"/>
    </font>
    <font>
      <b/>
      <sz val="18"/>
      <name val="EucrosiaUPC"/>
      <family val="1"/>
    </font>
    <font>
      <sz val="11"/>
      <name val="EucrosiaUPC"/>
      <family val="1"/>
    </font>
    <font>
      <b/>
      <sz val="22"/>
      <name val="EucrosiaUPC"/>
      <family val="1"/>
    </font>
    <font>
      <sz val="11"/>
      <name val="Calibri"/>
      <family val="2"/>
      <charset val="222"/>
      <scheme val="minor"/>
    </font>
    <font>
      <b/>
      <sz val="20"/>
      <color theme="1"/>
      <name val="EucrosiaUPC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6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165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9" fontId="5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0" xfId="0" applyFont="1" applyBorder="1" applyAlignment="1">
      <alignment vertical="center" wrapText="1"/>
    </xf>
    <xf numFmtId="0" fontId="8" fillId="0" borderId="13" xfId="0" applyFont="1" applyBorder="1"/>
    <xf numFmtId="0" fontId="9" fillId="0" borderId="0" xfId="0" applyFont="1"/>
    <xf numFmtId="37" fontId="5" fillId="0" borderId="5" xfId="0" applyNumberFormat="1" applyFont="1" applyBorder="1" applyAlignment="1">
      <alignment vertical="center" wrapText="1"/>
    </xf>
    <xf numFmtId="164" fontId="5" fillId="0" borderId="14" xfId="1" applyNumberFormat="1" applyFont="1" applyBorder="1" applyAlignment="1">
      <alignment vertical="center" wrapText="1"/>
    </xf>
    <xf numFmtId="9" fontId="5" fillId="0" borderId="14" xfId="0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9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6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vertical="center" wrapText="1"/>
    </xf>
    <xf numFmtId="9" fontId="7" fillId="0" borderId="15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7" fillId="0" borderId="5" xfId="1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164" fontId="7" fillId="0" borderId="16" xfId="1" applyNumberFormat="1" applyFont="1" applyBorder="1" applyAlignment="1">
      <alignment vertical="center" wrapText="1"/>
    </xf>
    <xf numFmtId="9" fontId="7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6"/>
    </xf>
    <xf numFmtId="0" fontId="11" fillId="0" borderId="0" xfId="0" applyFont="1"/>
    <xf numFmtId="0" fontId="11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1" fillId="0" borderId="5" xfId="1" applyNumberFormat="1" applyFont="1" applyBorder="1" applyAlignment="1">
      <alignment vertical="center" wrapText="1"/>
    </xf>
    <xf numFmtId="9" fontId="11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" fillId="0" borderId="14" xfId="1" applyNumberFormat="1" applyFont="1" applyBorder="1" applyAlignment="1">
      <alignment vertical="center" wrapText="1"/>
    </xf>
    <xf numFmtId="9" fontId="11" fillId="0" borderId="14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64" fontId="11" fillId="0" borderId="16" xfId="0" applyNumberFormat="1" applyFont="1" applyBorder="1" applyAlignment="1">
      <alignment vertical="center" wrapText="1"/>
    </xf>
    <xf numFmtId="9" fontId="11" fillId="0" borderId="16" xfId="0" applyNumberFormat="1" applyFont="1" applyBorder="1" applyAlignment="1">
      <alignment vertical="center" wrapText="1"/>
    </xf>
    <xf numFmtId="164" fontId="11" fillId="0" borderId="16" xfId="1" applyNumberFormat="1" applyFont="1" applyBorder="1" applyAlignment="1">
      <alignment vertical="center" wrapText="1"/>
    </xf>
    <xf numFmtId="164" fontId="11" fillId="0" borderId="17" xfId="1" applyNumberFormat="1" applyFont="1" applyBorder="1" applyAlignment="1">
      <alignment vertical="center" wrapText="1"/>
    </xf>
    <xf numFmtId="9" fontId="11" fillId="0" borderId="17" xfId="0" applyNumberFormat="1" applyFont="1" applyBorder="1" applyAlignment="1">
      <alignment vertical="center" wrapText="1"/>
    </xf>
    <xf numFmtId="164" fontId="11" fillId="0" borderId="18" xfId="1" applyNumberFormat="1" applyFont="1" applyBorder="1" applyAlignment="1">
      <alignment vertical="center" wrapText="1"/>
    </xf>
    <xf numFmtId="9" fontId="11" fillId="0" borderId="18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0" xfId="0" applyFont="1" applyBorder="1"/>
    <xf numFmtId="0" fontId="11" fillId="0" borderId="12" xfId="0" applyFont="1" applyBorder="1"/>
    <xf numFmtId="0" fontId="11" fillId="0" borderId="2" xfId="0" applyFont="1" applyBorder="1"/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/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10" fillId="0" borderId="22" xfId="0" applyFont="1" applyBorder="1"/>
    <xf numFmtId="0" fontId="7" fillId="0" borderId="22" xfId="0" applyFont="1" applyBorder="1"/>
    <xf numFmtId="165" fontId="7" fillId="0" borderId="22" xfId="0" applyNumberFormat="1" applyFont="1" applyBorder="1" applyAlignment="1">
      <alignment horizontal="left"/>
    </xf>
    <xf numFmtId="0" fontId="5" fillId="0" borderId="22" xfId="0" applyFont="1" applyBorder="1"/>
    <xf numFmtId="0" fontId="11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5" fontId="10" fillId="0" borderId="22" xfId="0" applyNumberFormat="1" applyFont="1" applyBorder="1" applyAlignment="1">
      <alignment horizontal="left"/>
    </xf>
    <xf numFmtId="0" fontId="11" fillId="0" borderId="22" xfId="0" applyFont="1" applyBorder="1"/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/>
    <xf numFmtId="164" fontId="4" fillId="0" borderId="0" xfId="1" applyNumberFormat="1" applyFont="1"/>
    <xf numFmtId="164" fontId="11" fillId="0" borderId="0" xfId="1" applyNumberFormat="1" applyFont="1"/>
    <xf numFmtId="164" fontId="11" fillId="0" borderId="22" xfId="1" applyNumberFormat="1" applyFont="1" applyBorder="1"/>
    <xf numFmtId="164" fontId="3" fillId="0" borderId="0" xfId="1" applyNumberFormat="1" applyFont="1"/>
    <xf numFmtId="0" fontId="12" fillId="0" borderId="0" xfId="0" applyFont="1"/>
    <xf numFmtId="0" fontId="10" fillId="0" borderId="0" xfId="0" applyFont="1" applyBorder="1" applyAlignment="1"/>
    <xf numFmtId="165" fontId="13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164" fontId="5" fillId="0" borderId="0" xfId="1" applyNumberFormat="1" applyFont="1" applyBorder="1"/>
    <xf numFmtId="0" fontId="5" fillId="0" borderId="22" xfId="0" applyFont="1" applyBorder="1" applyAlignment="1">
      <alignment horizontal="center"/>
    </xf>
    <xf numFmtId="164" fontId="5" fillId="0" borderId="22" xfId="1" applyNumberFormat="1" applyFont="1" applyBorder="1"/>
    <xf numFmtId="43" fontId="5" fillId="0" borderId="21" xfId="1" applyNumberFormat="1" applyFont="1" applyBorder="1"/>
    <xf numFmtId="43" fontId="5" fillId="0" borderId="0" xfId="1" applyNumberFormat="1" applyFont="1"/>
    <xf numFmtId="0" fontId="7" fillId="0" borderId="0" xfId="0" applyFont="1" applyAlignment="1">
      <alignment horizontal="center"/>
    </xf>
    <xf numFmtId="164" fontId="7" fillId="0" borderId="22" xfId="1" quotePrefix="1" applyNumberFormat="1" applyFont="1" applyBorder="1" applyAlignment="1">
      <alignment horizontal="center"/>
    </xf>
    <xf numFmtId="164" fontId="7" fillId="0" borderId="0" xfId="1" quotePrefix="1" applyNumberFormat="1" applyFont="1" applyBorder="1" applyAlignment="1">
      <alignment horizontal="center"/>
    </xf>
    <xf numFmtId="0" fontId="2" fillId="0" borderId="0" xfId="0" applyFont="1" applyAlignment="1">
      <alignment horizontal="left" vertical="center" indent="2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8" fillId="0" borderId="0" xfId="0" applyFont="1" applyFill="1"/>
    <xf numFmtId="0" fontId="13" fillId="0" borderId="0" xfId="0" applyFont="1" applyFill="1"/>
    <xf numFmtId="0" fontId="17" fillId="0" borderId="0" xfId="0" applyFont="1" applyBorder="1"/>
    <xf numFmtId="0" fontId="17" fillId="0" borderId="0" xfId="0" applyFont="1" applyFill="1" applyBorder="1"/>
    <xf numFmtId="0" fontId="17" fillId="0" borderId="10" xfId="0" applyFont="1" applyBorder="1"/>
    <xf numFmtId="0" fontId="17" fillId="0" borderId="9" xfId="0" applyFont="1" applyBorder="1" applyAlignment="1">
      <alignment horizontal="left" vertical="center" wrapText="1" indent="2"/>
    </xf>
    <xf numFmtId="0" fontId="17" fillId="0" borderId="11" xfId="0" applyFont="1" applyBorder="1" applyAlignment="1">
      <alignment horizontal="left" vertical="center" wrapText="1" indent="2"/>
    </xf>
    <xf numFmtId="0" fontId="17" fillId="0" borderId="12" xfId="0" applyFont="1" applyBorder="1"/>
    <xf numFmtId="0" fontId="17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0" xfId="0" applyFont="1" applyBorder="1"/>
    <xf numFmtId="0" fontId="19" fillId="0" borderId="0" xfId="0" applyFont="1"/>
    <xf numFmtId="0" fontId="17" fillId="0" borderId="11" xfId="0" applyFont="1" applyBorder="1" applyAlignment="1">
      <alignment horizontal="left" vertical="center" indent="2"/>
    </xf>
    <xf numFmtId="164" fontId="17" fillId="0" borderId="0" xfId="1" applyNumberFormat="1" applyFont="1"/>
    <xf numFmtId="164" fontId="19" fillId="0" borderId="0" xfId="1" applyNumberFormat="1" applyFont="1"/>
    <xf numFmtId="164" fontId="15" fillId="0" borderId="0" xfId="1" applyNumberFormat="1" applyFont="1"/>
    <xf numFmtId="0" fontId="18" fillId="0" borderId="22" xfId="0" applyFont="1" applyBorder="1"/>
    <xf numFmtId="165" fontId="18" fillId="0" borderId="22" xfId="0" applyNumberFormat="1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2" xfId="0" applyFont="1" applyBorder="1"/>
    <xf numFmtId="164" fontId="15" fillId="0" borderId="22" xfId="1" applyNumberFormat="1" applyFont="1" applyBorder="1"/>
    <xf numFmtId="0" fontId="2" fillId="0" borderId="0" xfId="0" applyFont="1" applyAlignment="1">
      <alignment horizontal="center"/>
    </xf>
    <xf numFmtId="164" fontId="2" fillId="0" borderId="22" xfId="1" quotePrefix="1" applyNumberFormat="1" applyFont="1" applyBorder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17" fillId="0" borderId="0" xfId="1" applyNumberFormat="1" applyFont="1" applyBorder="1"/>
    <xf numFmtId="0" fontId="17" fillId="0" borderId="22" xfId="0" applyFont="1" applyBorder="1"/>
    <xf numFmtId="0" fontId="17" fillId="0" borderId="22" xfId="0" applyFont="1" applyBorder="1" applyAlignment="1">
      <alignment horizontal="center"/>
    </xf>
    <xf numFmtId="164" fontId="17" fillId="0" borderId="22" xfId="1" applyNumberFormat="1" applyFont="1" applyBorder="1"/>
    <xf numFmtId="43" fontId="17" fillId="0" borderId="21" xfId="1" applyNumberFormat="1" applyFont="1" applyBorder="1"/>
    <xf numFmtId="43" fontId="17" fillId="0" borderId="0" xfId="1" applyNumberFormat="1" applyFont="1"/>
    <xf numFmtId="164" fontId="17" fillId="0" borderId="0" xfId="1" applyNumberFormat="1" applyFont="1" applyAlignment="1">
      <alignment horizontal="center"/>
    </xf>
    <xf numFmtId="43" fontId="17" fillId="0" borderId="0" xfId="1" applyFont="1"/>
    <xf numFmtId="164" fontId="17" fillId="0" borderId="21" xfId="1" applyNumberFormat="1" applyFont="1" applyBorder="1"/>
    <xf numFmtId="43" fontId="17" fillId="0" borderId="0" xfId="1" applyNumberFormat="1" applyFont="1" applyAlignment="1">
      <alignment horizontal="center"/>
    </xf>
    <xf numFmtId="43" fontId="17" fillId="0" borderId="22" xfId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0" xfId="1" applyNumberFormat="1" applyFont="1"/>
    <xf numFmtId="0" fontId="14" fillId="0" borderId="0" xfId="0" applyFont="1"/>
    <xf numFmtId="0" fontId="15" fillId="0" borderId="9" xfId="0" applyFont="1" applyBorder="1" applyAlignment="1">
      <alignment horizontal="left" vertical="center" wrapText="1" indent="2"/>
    </xf>
    <xf numFmtId="0" fontId="15" fillId="0" borderId="9" xfId="0" quotePrefix="1" applyFont="1" applyBorder="1" applyAlignment="1">
      <alignment horizontal="left" vertical="center" indent="2"/>
    </xf>
    <xf numFmtId="0" fontId="15" fillId="0" borderId="9" xfId="0" quotePrefix="1" applyFont="1" applyBorder="1" applyAlignment="1">
      <alignment horizontal="left" vertical="center" wrapText="1" indent="2"/>
    </xf>
    <xf numFmtId="0" fontId="17" fillId="0" borderId="7" xfId="0" applyFont="1" applyFill="1" applyBorder="1"/>
    <xf numFmtId="0" fontId="17" fillId="0" borderId="8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7" fillId="0" borderId="0" xfId="0" applyFont="1" applyFill="1" applyAlignment="1"/>
    <xf numFmtId="0" fontId="17" fillId="0" borderId="0" xfId="0" applyFont="1" applyFill="1"/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17" fillId="0" borderId="5" xfId="1" applyNumberFormat="1" applyFont="1" applyFill="1" applyBorder="1" applyAlignment="1">
      <alignment vertical="center" wrapText="1"/>
    </xf>
    <xf numFmtId="37" fontId="17" fillId="0" borderId="5" xfId="0" applyNumberFormat="1" applyFont="1" applyFill="1" applyBorder="1" applyAlignment="1">
      <alignment vertical="center" wrapText="1"/>
    </xf>
    <xf numFmtId="9" fontId="17" fillId="0" borderId="5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164" fontId="17" fillId="0" borderId="3" xfId="1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vertical="center" wrapText="1"/>
    </xf>
    <xf numFmtId="9" fontId="17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left" vertical="center" indent="2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9" xfId="0" applyFont="1" applyFill="1" applyBorder="1" applyAlignment="1">
      <alignment horizontal="left" vertical="center" indent="2"/>
    </xf>
    <xf numFmtId="0" fontId="17" fillId="0" borderId="9" xfId="0" applyFont="1" applyFill="1" applyBorder="1" applyAlignment="1">
      <alignment horizontal="left" vertical="center" wrapText="1" indent="2"/>
    </xf>
    <xf numFmtId="0" fontId="20" fillId="0" borderId="0" xfId="0" applyFont="1" applyFill="1" applyBorder="1"/>
    <xf numFmtId="0" fontId="2" fillId="0" borderId="0" xfId="0" applyFont="1" applyFill="1"/>
    <xf numFmtId="165" fontId="2" fillId="0" borderId="0" xfId="0" applyNumberFormat="1" applyFont="1" applyFill="1" applyBorder="1" applyAlignment="1">
      <alignment horizontal="left"/>
    </xf>
    <xf numFmtId="0" fontId="19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horizontal="left" vertical="center" indent="2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indent="6"/>
    </xf>
    <xf numFmtId="0" fontId="2" fillId="0" borderId="0" xfId="0" applyFont="1" applyFill="1" applyAlignment="1">
      <alignment horizontal="left" vertical="center" indent="2"/>
    </xf>
    <xf numFmtId="0" fontId="2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 wrapText="1"/>
    </xf>
    <xf numFmtId="164" fontId="17" fillId="0" borderId="14" xfId="1" applyNumberFormat="1" applyFont="1" applyFill="1" applyBorder="1" applyAlignment="1">
      <alignment vertical="center" wrapText="1"/>
    </xf>
    <xf numFmtId="9" fontId="17" fillId="0" borderId="14" xfId="0" applyNumberFormat="1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9" fontId="2" fillId="0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17" fillId="0" borderId="5" xfId="0" applyNumberFormat="1" applyFont="1" applyFill="1" applyBorder="1" applyAlignment="1">
      <alignment vertical="center" wrapText="1"/>
    </xf>
    <xf numFmtId="164" fontId="2" fillId="0" borderId="15" xfId="1" applyNumberFormat="1" applyFont="1" applyFill="1" applyBorder="1" applyAlignment="1">
      <alignment vertical="center" wrapText="1"/>
    </xf>
    <xf numFmtId="9" fontId="2" fillId="0" borderId="15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164" fontId="2" fillId="0" borderId="5" xfId="1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164" fontId="2" fillId="0" borderId="16" xfId="1" applyNumberFormat="1" applyFont="1" applyFill="1" applyBorder="1" applyAlignment="1">
      <alignment vertical="center" wrapText="1"/>
    </xf>
    <xf numFmtId="9" fontId="2" fillId="0" borderId="16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43" fontId="17" fillId="0" borderId="5" xfId="0" applyNumberFormat="1" applyFont="1" applyFill="1" applyBorder="1" applyAlignment="1">
      <alignment vertical="center" wrapText="1"/>
    </xf>
    <xf numFmtId="43" fontId="17" fillId="0" borderId="5" xfId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5" fillId="0" borderId="5" xfId="1" applyNumberFormat="1" applyFont="1" applyBorder="1" applyAlignment="1">
      <alignment vertical="center" wrapText="1"/>
    </xf>
    <xf numFmtId="9" fontId="15" fillId="0" borderId="5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164" fontId="15" fillId="0" borderId="14" xfId="1" applyNumberFormat="1" applyFont="1" applyBorder="1" applyAlignment="1">
      <alignment vertical="center" wrapText="1"/>
    </xf>
    <xf numFmtId="9" fontId="15" fillId="0" borderId="14" xfId="0" applyNumberFormat="1" applyFont="1" applyBorder="1" applyAlignment="1">
      <alignment vertical="center" wrapText="1"/>
    </xf>
    <xf numFmtId="164" fontId="15" fillId="0" borderId="14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4" fontId="15" fillId="0" borderId="16" xfId="0" applyNumberFormat="1" applyFont="1" applyBorder="1" applyAlignment="1">
      <alignment vertical="center" wrapText="1"/>
    </xf>
    <xf numFmtId="9" fontId="15" fillId="0" borderId="16" xfId="0" applyNumberFormat="1" applyFont="1" applyBorder="1" applyAlignment="1">
      <alignment vertical="center" wrapText="1"/>
    </xf>
    <xf numFmtId="164" fontId="15" fillId="0" borderId="16" xfId="1" applyNumberFormat="1" applyFont="1" applyBorder="1" applyAlignment="1">
      <alignment vertical="center" wrapText="1"/>
    </xf>
    <xf numFmtId="164" fontId="15" fillId="0" borderId="17" xfId="1" applyNumberFormat="1" applyFont="1" applyBorder="1" applyAlignment="1">
      <alignment vertical="center" wrapText="1"/>
    </xf>
    <xf numFmtId="9" fontId="15" fillId="0" borderId="17" xfId="0" applyNumberFormat="1" applyFont="1" applyBorder="1" applyAlignment="1">
      <alignment vertical="center" wrapText="1"/>
    </xf>
    <xf numFmtId="164" fontId="15" fillId="0" borderId="18" xfId="1" applyNumberFormat="1" applyFont="1" applyBorder="1" applyAlignment="1">
      <alignment vertical="center" wrapText="1"/>
    </xf>
    <xf numFmtId="9" fontId="15" fillId="0" borderId="18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indent="2"/>
    </xf>
    <xf numFmtId="0" fontId="15" fillId="0" borderId="7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9" xfId="0" applyFont="1" applyFill="1" applyBorder="1" applyAlignment="1">
      <alignment horizontal="left" vertical="center" indent="2"/>
    </xf>
    <xf numFmtId="0" fontId="15" fillId="0" borderId="9" xfId="0" applyFont="1" applyBorder="1" applyAlignment="1">
      <alignment horizontal="left" vertical="center" indent="2"/>
    </xf>
    <xf numFmtId="0" fontId="22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22" xfId="0" applyFont="1" applyBorder="1"/>
    <xf numFmtId="0" fontId="1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" fontId="7" fillId="0" borderId="19" xfId="0" applyNumberFormat="1" applyFont="1" applyBorder="1" applyAlignment="1">
      <alignment horizontal="center" vertical="center"/>
    </xf>
    <xf numFmtId="16" fontId="7" fillId="0" borderId="20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" fontId="7" fillId="0" borderId="19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6" fontId="10" fillId="0" borderId="19" xfId="0" applyNumberFormat="1" applyFont="1" applyBorder="1" applyAlignment="1">
      <alignment horizontal="center" vertical="center" wrapText="1"/>
    </xf>
    <xf numFmtId="16" fontId="10" fillId="0" borderId="20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20" xfId="0" applyNumberFormat="1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10" xfId="2" xr:uid="{1FBD21D5-A091-4035-8787-CC115101AB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11</xdr:rowOff>
    </xdr:from>
    <xdr:ext cx="12614360" cy="10794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3419486"/>
          <a:ext cx="12594166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11</xdr:col>
      <xdr:colOff>0</xdr:colOff>
      <xdr:row>1</xdr:row>
      <xdr:rowOff>0</xdr:rowOff>
    </xdr:from>
    <xdr:to>
      <xdr:col>12</xdr:col>
      <xdr:colOff>306870</xdr:colOff>
      <xdr:row>4</xdr:row>
      <xdr:rowOff>7408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553450" y="390525"/>
          <a:ext cx="3802592" cy="1036108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9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Schedule  : 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________________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                               </a:t>
          </a:r>
        </a:p>
        <a:p>
          <a:pPr algn="l" rtl="0">
            <a:lnSpc>
              <a:spcPts val="19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Prepared by  : _____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 ____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</a:p>
        <a:p>
          <a:pPr algn="l" rtl="0">
            <a:lnSpc>
              <a:spcPts val="19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Reviewed by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: 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</a:t>
          </a:r>
          <a:r>
            <a:rPr lang="en-US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____</a:t>
          </a: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  </a:t>
          </a:r>
        </a:p>
        <a:p>
          <a:pPr algn="l" rtl="0">
            <a:lnSpc>
              <a:spcPts val="1600"/>
            </a:lnSpc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2228843</xdr:colOff>
      <xdr:row>1</xdr:row>
      <xdr:rowOff>35723</xdr:rowOff>
    </xdr:from>
    <xdr:to>
      <xdr:col>9</xdr:col>
      <xdr:colOff>5604343</xdr:colOff>
      <xdr:row>4</xdr:row>
      <xdr:rowOff>3670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572868" y="397673"/>
          <a:ext cx="3356429" cy="1025222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Schedule  : 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________________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                               </a:t>
          </a:r>
        </a:p>
        <a:p>
          <a:pPr algn="l" rtl="0">
            <a:lnSpc>
              <a:spcPts val="15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Prepared by  : _____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 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Reviewed by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: 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  </a:t>
          </a: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  <xdr:oneCellAnchor>
    <xdr:from>
      <xdr:col>1</xdr:col>
      <xdr:colOff>47625</xdr:colOff>
      <xdr:row>8</xdr:row>
      <xdr:rowOff>209550</xdr:rowOff>
    </xdr:from>
    <xdr:ext cx="16864068" cy="18383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7175" y="2781300"/>
          <a:ext cx="16830674" cy="1838325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9525</xdr:colOff>
      <xdr:row>26</xdr:row>
      <xdr:rowOff>1057275</xdr:rowOff>
    </xdr:from>
    <xdr:ext cx="16872417" cy="107949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9075" y="9677400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28575</xdr:colOff>
      <xdr:row>51</xdr:row>
      <xdr:rowOff>219075</xdr:rowOff>
    </xdr:from>
    <xdr:ext cx="16872417" cy="107949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7650" y="17192625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77</xdr:row>
      <xdr:rowOff>238125</xdr:rowOff>
    </xdr:from>
    <xdr:ext cx="16872417" cy="107949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9550" y="25641300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1973034</xdr:colOff>
      <xdr:row>2</xdr:row>
      <xdr:rowOff>40822</xdr:rowOff>
    </xdr:from>
    <xdr:to>
      <xdr:col>11</xdr:col>
      <xdr:colOff>5329463</xdr:colOff>
      <xdr:row>5</xdr:row>
      <xdr:rowOff>18294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2193359" y="593272"/>
          <a:ext cx="3356429" cy="1006172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Schedule  : 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________________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                               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Prepared by  : _____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 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Reviewed by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: 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 Date :</a:t>
          </a:r>
          <a:r>
            <a:rPr lang="en-US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____</a:t>
          </a:r>
          <a:r>
            <a:rPr lang="th-TH" sz="16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______  </a:t>
          </a: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  <xdr:oneCellAnchor>
    <xdr:from>
      <xdr:col>1</xdr:col>
      <xdr:colOff>0</xdr:colOff>
      <xdr:row>16</xdr:row>
      <xdr:rowOff>95252</xdr:rowOff>
    </xdr:from>
    <xdr:ext cx="17409806" cy="107949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4300" y="6591302"/>
          <a:ext cx="17389928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183838</xdr:rowOff>
    </xdr:from>
    <xdr:to>
      <xdr:col>9</xdr:col>
      <xdr:colOff>3486712</xdr:colOff>
      <xdr:row>3</xdr:row>
      <xdr:rowOff>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8667750" y="183838"/>
          <a:ext cx="3239062" cy="635313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</a:p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  <a:p>
          <a:pPr algn="l" rtl="0">
            <a:lnSpc>
              <a:spcPts val="1600"/>
            </a:lnSpc>
            <a:defRPr sz="1000"/>
          </a:pPr>
          <a:endParaRPr lang="th-TH" sz="18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116416</xdr:rowOff>
    </xdr:from>
    <xdr:to>
      <xdr:col>11</xdr:col>
      <xdr:colOff>3266287</xdr:colOff>
      <xdr:row>2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6800850" y="116416"/>
          <a:ext cx="3837787" cy="636059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</a:p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  <a:p>
          <a:pPr algn="l" rtl="0">
            <a:lnSpc>
              <a:spcPts val="1600"/>
            </a:lnSpc>
            <a:defRPr sz="1000"/>
          </a:pPr>
          <a:endParaRPr lang="th-TH" sz="18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0</xdr:row>
      <xdr:rowOff>57150</xdr:rowOff>
    </xdr:from>
    <xdr:to>
      <xdr:col>13</xdr:col>
      <xdr:colOff>90302</xdr:colOff>
      <xdr:row>2</xdr:row>
      <xdr:rowOff>219075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4619626" y="57150"/>
          <a:ext cx="3109726" cy="6477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72000" rIns="91440" bIns="7200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</a:t>
          </a:r>
          <a:endParaRPr lang="th-TH" sz="1600" b="0" i="0" u="none" strike="noStrike" baseline="0">
            <a:solidFill>
              <a:srgbClr val="000000"/>
            </a:solidFill>
            <a:latin typeface="+mj-lt"/>
            <a:cs typeface="EucrosiaUPC" panose="02020603050405020304" pitchFamily="18" charset="-34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29</xdr:row>
      <xdr:rowOff>1057275</xdr:rowOff>
    </xdr:from>
    <xdr:ext cx="16872417" cy="107949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525" y="9677400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28575</xdr:colOff>
      <xdr:row>48</xdr:row>
      <xdr:rowOff>0</xdr:rowOff>
    </xdr:from>
    <xdr:ext cx="16872417" cy="107949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8100" y="17192625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6872417" cy="107949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0" y="25641300"/>
          <a:ext cx="16830674" cy="1079499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44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ร่างแรกสำหรับเปิดรับความคิดเห็น</a:t>
          </a:r>
          <a:endParaRPr lang="en-US" sz="4400" b="0" cap="none" spc="0">
            <a:ln w="18415" cmpd="sng">
              <a:solidFill>
                <a:schemeClr val="bg1">
                  <a:lumMod val="75000"/>
                  <a:alpha val="24000"/>
                </a:schemeClr>
              </a:solidFill>
              <a:prstDash val="solid"/>
            </a:ln>
            <a:solidFill>
              <a:schemeClr val="bg1">
                <a:lumMod val="75000"/>
                <a:alpha val="2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7</xdr:col>
      <xdr:colOff>476251</xdr:colOff>
      <xdr:row>0</xdr:row>
      <xdr:rowOff>0</xdr:rowOff>
    </xdr:from>
    <xdr:to>
      <xdr:col>9</xdr:col>
      <xdr:colOff>2389</xdr:colOff>
      <xdr:row>2</xdr:row>
      <xdr:rowOff>182034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7958668" y="0"/>
          <a:ext cx="4246304" cy="901701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3600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EucrosiaUPC" panose="02020603050405020304" pitchFamily="18" charset="-34"/>
              <a:cs typeface="EucrosiaUPC" panose="02020603050405020304" pitchFamily="18" charset="-34"/>
            </a:rPr>
            <a:t>                         </a:t>
          </a:r>
        </a:p>
        <a:p>
          <a:pPr algn="l" rtl="0">
            <a:lnSpc>
              <a:spcPts val="17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</a:p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  <a:p>
          <a:pPr algn="l" rtl="0">
            <a:lnSpc>
              <a:spcPts val="1600"/>
            </a:lnSpc>
            <a:defRPr sz="1000"/>
          </a:pPr>
          <a:endParaRPr lang="th-TH" sz="1800" b="0" i="0" u="none" strike="noStrike" baseline="0">
            <a:solidFill>
              <a:srgbClr val="000000"/>
            </a:solidFill>
            <a:latin typeface="CordiaDSE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1143000</xdr:colOff>
      <xdr:row>0</xdr:row>
      <xdr:rowOff>247384</xdr:rowOff>
    </xdr:from>
    <xdr:to>
      <xdr:col>11</xdr:col>
      <xdr:colOff>1059</xdr:colOff>
      <xdr:row>2</xdr:row>
      <xdr:rowOff>271198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0309412" y="247384"/>
          <a:ext cx="3990353" cy="74099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108000" rIns="91440" bIns="7200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</a:t>
          </a:r>
          <a:endParaRPr lang="th-TH" sz="1800" b="0" i="0" u="none" strike="noStrike" baseline="0">
            <a:solidFill>
              <a:srgbClr val="000000"/>
            </a:solidFill>
            <a:latin typeface="+mj-lt"/>
            <a:cs typeface="EucrosiaUPC" panose="02020603050405020304" pitchFamily="18" charset="-34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</a:t>
          </a:r>
          <a:r>
            <a:rPr lang="th-TH" sz="18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47625</xdr:rowOff>
    </xdr:from>
    <xdr:to>
      <xdr:col>12</xdr:col>
      <xdr:colOff>1319026</xdr:colOff>
      <xdr:row>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829175" y="47625"/>
          <a:ext cx="3233551" cy="6477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72000" rIns="91440" bIns="72000" anchor="t" upright="1"/>
        <a:lstStyle/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ผู้จัดทำ     : 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วันที่ : 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</a:t>
          </a:r>
          <a:endParaRPr lang="th-TH" sz="1600" b="0" i="0" u="none" strike="noStrike" baseline="0">
            <a:solidFill>
              <a:srgbClr val="000000"/>
            </a:solidFill>
            <a:latin typeface="+mj-lt"/>
            <a:cs typeface="EucrosiaUPC" panose="02020603050405020304" pitchFamily="18" charset="-34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ผู้สอบทาน : 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_______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cs typeface="EucrosiaUPC" panose="02020603050405020304" pitchFamily="18" charset="-34"/>
            </a:rPr>
            <a:t>_ 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วันที่ :</a:t>
          </a:r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 __</a:t>
          </a:r>
          <a:r>
            <a:rPr lang="th-TH" sz="1600" b="0" i="0" u="none" strike="noStrike" baseline="0">
              <a:solidFill>
                <a:srgbClr val="000000"/>
              </a:solidFill>
              <a:latin typeface="+mj-lt"/>
              <a:ea typeface="+mn-ea"/>
              <a:cs typeface="EucrosiaUPC" panose="02020603050405020304" pitchFamily="18" charset="-34"/>
            </a:rPr>
            <a:t>______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9"/>
  <sheetViews>
    <sheetView view="pageBreakPreview" zoomScale="90" zoomScaleNormal="100" zoomScaleSheetLayoutView="90" workbookViewId="0">
      <selection activeCell="C7" sqref="C7"/>
    </sheetView>
  </sheetViews>
  <sheetFormatPr defaultColWidth="9" defaultRowHeight="21.75" customHeight="1"/>
  <cols>
    <col min="1" max="1" width="6" style="1" customWidth="1"/>
    <col min="2" max="2" width="30.42578125" style="1" customWidth="1"/>
    <col min="3" max="3" width="12" style="1" customWidth="1"/>
    <col min="4" max="4" width="8.42578125" style="1" bestFit="1" customWidth="1"/>
    <col min="5" max="5" width="12" style="1" customWidth="1"/>
    <col min="6" max="6" width="8.42578125" style="1" bestFit="1" customWidth="1"/>
    <col min="7" max="7" width="2" style="1" customWidth="1"/>
    <col min="8" max="8" width="12" style="1" customWidth="1"/>
    <col min="9" max="9" width="7.42578125" style="1" customWidth="1"/>
    <col min="10" max="10" width="6.5703125" style="1" customWidth="1"/>
    <col min="11" max="11" width="6.85546875" style="1" customWidth="1"/>
    <col min="12" max="12" width="45.85546875" style="1" customWidth="1"/>
    <col min="13" max="13" width="7.42578125" style="1" customWidth="1"/>
    <col min="14" max="16384" width="9" style="1"/>
  </cols>
  <sheetData>
    <row r="1" spans="2:12" ht="30.75" customHeight="1" thickBot="1">
      <c r="B1" s="111" t="s">
        <v>111</v>
      </c>
      <c r="C1" s="112"/>
      <c r="D1" s="113"/>
    </row>
    <row r="2" spans="2:12" s="2" customFormat="1" ht="28.5" customHeight="1"/>
    <row r="3" spans="2:12" ht="26.25">
      <c r="B3" s="53" t="s">
        <v>93</v>
      </c>
      <c r="C3" s="3"/>
      <c r="D3" s="4"/>
    </row>
    <row r="4" spans="2:12" ht="26.25">
      <c r="B4" s="53" t="s">
        <v>95</v>
      </c>
      <c r="C4" s="3"/>
      <c r="D4" s="4"/>
    </row>
    <row r="5" spans="2:12" ht="26.25">
      <c r="B5" s="53" t="s">
        <v>100</v>
      </c>
      <c r="C5" s="3"/>
      <c r="D5" s="5"/>
    </row>
    <row r="6" spans="2:12" s="2" customFormat="1" ht="22.5">
      <c r="B6" s="6"/>
    </row>
    <row r="7" spans="2:12" s="2" customFormat="1" ht="21.75" customHeight="1" thickBot="1">
      <c r="B7" s="7" t="s">
        <v>24</v>
      </c>
      <c r="G7" s="8"/>
    </row>
    <row r="8" spans="2:12" s="2" customFormat="1" ht="21.75" customHeight="1" thickBot="1">
      <c r="B8" s="300" t="s">
        <v>20</v>
      </c>
      <c r="C8" s="304">
        <v>42004</v>
      </c>
      <c r="D8" s="305"/>
      <c r="E8" s="305"/>
      <c r="F8" s="306"/>
      <c r="G8" s="9"/>
      <c r="H8" s="307" t="s">
        <v>1</v>
      </c>
      <c r="I8" s="308"/>
      <c r="J8" s="307" t="s">
        <v>2</v>
      </c>
      <c r="K8" s="308"/>
      <c r="L8" s="300" t="s">
        <v>23</v>
      </c>
    </row>
    <row r="9" spans="2:12" s="2" customFormat="1" ht="21.75" customHeight="1" thickBot="1">
      <c r="B9" s="301"/>
      <c r="C9" s="56">
        <v>2560</v>
      </c>
      <c r="D9" s="56" t="s">
        <v>72</v>
      </c>
      <c r="E9" s="56">
        <v>2561</v>
      </c>
      <c r="F9" s="56" t="s">
        <v>72</v>
      </c>
      <c r="G9" s="9"/>
      <c r="H9" s="108" t="s">
        <v>3</v>
      </c>
      <c r="I9" s="56" t="s">
        <v>4</v>
      </c>
      <c r="J9" s="56" t="s">
        <v>5</v>
      </c>
      <c r="K9" s="56" t="s">
        <v>6</v>
      </c>
      <c r="L9" s="301"/>
    </row>
    <row r="10" spans="2:12" s="2" customFormat="1" ht="21.75" customHeight="1">
      <c r="B10" s="12"/>
      <c r="C10" s="13"/>
      <c r="D10" s="13"/>
      <c r="E10" s="13"/>
      <c r="F10" s="13"/>
      <c r="G10" s="14"/>
      <c r="H10" s="13"/>
      <c r="I10" s="13"/>
      <c r="J10" s="13"/>
      <c r="K10" s="13"/>
      <c r="L10" s="12"/>
    </row>
    <row r="11" spans="2:12" s="2" customFormat="1" ht="21.75" customHeight="1">
      <c r="B11" s="15"/>
      <c r="C11" s="16"/>
      <c r="D11" s="15"/>
      <c r="E11" s="16"/>
      <c r="F11" s="15"/>
      <c r="G11" s="15"/>
      <c r="H11" s="15"/>
      <c r="I11" s="15"/>
      <c r="J11" s="14"/>
      <c r="K11" s="14"/>
      <c r="L11" s="15"/>
    </row>
    <row r="12" spans="2:12" s="2" customFormat="1" ht="21.75" customHeight="1">
      <c r="B12" s="15"/>
      <c r="C12" s="16"/>
      <c r="D12" s="17"/>
      <c r="E12" s="16"/>
      <c r="F12" s="17"/>
      <c r="G12" s="15"/>
      <c r="H12" s="18"/>
      <c r="I12" s="17"/>
      <c r="J12" s="14"/>
      <c r="K12" s="19"/>
      <c r="L12" s="15"/>
    </row>
    <row r="13" spans="2:12" s="2" customFormat="1" ht="25.5" customHeight="1">
      <c r="B13" s="15"/>
      <c r="C13" s="16"/>
      <c r="D13" s="17"/>
      <c r="E13" s="16"/>
      <c r="F13" s="17"/>
      <c r="G13" s="15"/>
      <c r="H13" s="18"/>
      <c r="I13" s="17"/>
      <c r="J13" s="14"/>
      <c r="K13" s="19"/>
      <c r="L13" s="20"/>
    </row>
    <row r="14" spans="2:12" s="2" customFormat="1" ht="21.75" customHeight="1">
      <c r="B14" s="15"/>
      <c r="C14" s="18"/>
      <c r="D14" s="17"/>
      <c r="E14" s="18"/>
      <c r="F14" s="17"/>
      <c r="G14" s="15"/>
      <c r="H14" s="18"/>
      <c r="I14" s="17"/>
      <c r="J14" s="14"/>
      <c r="K14" s="14"/>
      <c r="L14" s="15"/>
    </row>
    <row r="15" spans="2:12" s="2" customFormat="1" ht="21.75" customHeight="1"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2:12" s="2" customFormat="1" ht="25.5" customHeight="1">
      <c r="B16" s="15"/>
      <c r="C16" s="16"/>
      <c r="D16" s="17"/>
      <c r="E16" s="16"/>
      <c r="F16" s="17"/>
      <c r="G16" s="15"/>
      <c r="H16" s="16"/>
      <c r="I16" s="17"/>
      <c r="J16" s="14"/>
      <c r="K16" s="19"/>
      <c r="L16" s="15"/>
    </row>
    <row r="17" spans="2:12" s="2" customFormat="1" ht="21.75" customHeight="1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2:12" s="2" customFormat="1" ht="21.75" customHeight="1" thickBot="1">
      <c r="B18" s="21"/>
      <c r="C18" s="22"/>
      <c r="D18" s="23"/>
      <c r="E18" s="22"/>
      <c r="F18" s="23"/>
      <c r="G18" s="21"/>
      <c r="H18" s="22"/>
      <c r="I18" s="23"/>
      <c r="J18" s="24"/>
      <c r="K18" s="24"/>
      <c r="L18" s="21"/>
    </row>
    <row r="19" spans="2:12" s="2" customFormat="1" ht="23.25" thickBot="1">
      <c r="B19" s="6"/>
      <c r="G19" s="8"/>
    </row>
    <row r="20" spans="2:12" s="2" customFormat="1" ht="69.75" customHeight="1">
      <c r="B20" s="302" t="s">
        <v>94</v>
      </c>
      <c r="C20" s="303"/>
      <c r="D20" s="303"/>
      <c r="E20" s="303"/>
      <c r="F20" s="303"/>
      <c r="G20" s="25"/>
      <c r="H20" s="26"/>
    </row>
    <row r="21" spans="2:12" s="2" customFormat="1" ht="22.5">
      <c r="B21" s="27" t="s">
        <v>91</v>
      </c>
      <c r="C21" s="8"/>
      <c r="D21" s="8"/>
      <c r="E21" s="8"/>
      <c r="F21" s="8"/>
      <c r="G21" s="8"/>
      <c r="H21" s="28"/>
    </row>
    <row r="22" spans="2:12" s="2" customFormat="1" ht="22.5">
      <c r="B22" s="27" t="s">
        <v>92</v>
      </c>
      <c r="C22" s="8"/>
      <c r="D22" s="8"/>
      <c r="E22" s="8"/>
      <c r="F22" s="8"/>
      <c r="G22" s="8"/>
      <c r="H22" s="28"/>
    </row>
    <row r="23" spans="2:12" s="2" customFormat="1" ht="23.25" thickBot="1">
      <c r="B23" s="29"/>
      <c r="C23" s="30"/>
      <c r="D23" s="30"/>
      <c r="E23" s="30"/>
      <c r="F23" s="30"/>
      <c r="G23" s="30"/>
      <c r="H23" s="31"/>
    </row>
    <row r="24" spans="2:12" s="2" customFormat="1" ht="22.5">
      <c r="B24" s="32"/>
      <c r="C24" s="8"/>
      <c r="D24" s="8"/>
    </row>
    <row r="25" spans="2:12" s="2" customFormat="1" ht="22.5">
      <c r="B25" s="6"/>
    </row>
    <row r="26" spans="2:12" s="2" customFormat="1" ht="22.5"/>
    <row r="27" spans="2:12" s="2" customFormat="1" ht="22.5"/>
    <row r="28" spans="2:12" s="2" customFormat="1" ht="22.5"/>
    <row r="29" spans="2:12" s="2" customFormat="1" ht="22.5"/>
  </sheetData>
  <mergeCells count="6">
    <mergeCell ref="L8:L9"/>
    <mergeCell ref="B20:F20"/>
    <mergeCell ref="B8:B9"/>
    <mergeCell ref="C8:F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&amp;R&amp;"Browallia New,Regular"&amp;15[ปรับปรุงวันที่ 25 ธันวาคม 2556]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N134"/>
  <sheetViews>
    <sheetView tabSelected="1" view="pageBreakPreview" topLeftCell="A100" zoomScaleNormal="100" zoomScaleSheetLayoutView="100" workbookViewId="0">
      <selection activeCell="M29" sqref="M29"/>
    </sheetView>
  </sheetViews>
  <sheetFormatPr defaultRowHeight="15"/>
  <cols>
    <col min="1" max="1" width="2.140625" style="188" customWidth="1"/>
    <col min="2" max="2" width="6.7109375" style="188" customWidth="1"/>
    <col min="3" max="3" width="2.7109375" style="188" customWidth="1"/>
    <col min="4" max="4" width="4.5703125" style="189" customWidth="1"/>
    <col min="5" max="5" width="6.42578125" style="188" customWidth="1"/>
    <col min="6" max="6" width="19" style="188" customWidth="1"/>
    <col min="7" max="7" width="6.42578125" style="188" customWidth="1"/>
    <col min="8" max="8" width="16.140625" style="188" customWidth="1"/>
    <col min="9" max="10" width="6.5703125" style="188" customWidth="1"/>
    <col min="11" max="11" width="21.7109375" style="190" customWidth="1"/>
    <col min="12" max="12" width="2.140625" style="190" customWidth="1"/>
    <col min="13" max="13" width="23.28515625" style="190" customWidth="1"/>
    <col min="14" max="14" width="2.42578125" style="188" customWidth="1"/>
  </cols>
  <sheetData>
    <row r="1" spans="1:14" s="2" customFormat="1" ht="28.5" customHeight="1">
      <c r="A1" s="295" t="s">
        <v>220</v>
      </c>
      <c r="B1" s="146"/>
      <c r="C1" s="146"/>
      <c r="D1" s="145"/>
      <c r="E1" s="146"/>
      <c r="F1" s="146"/>
      <c r="G1" s="146"/>
      <c r="H1" s="146"/>
      <c r="I1" s="146"/>
      <c r="J1" s="146"/>
      <c r="K1" s="166"/>
      <c r="L1" s="166"/>
      <c r="M1" s="166"/>
      <c r="N1" s="146"/>
    </row>
    <row r="2" spans="1:14" s="2" customFormat="1" ht="9.75" customHeight="1">
      <c r="A2" s="146"/>
      <c r="B2" s="146"/>
      <c r="C2" s="146"/>
      <c r="D2" s="145"/>
      <c r="E2" s="146"/>
      <c r="F2" s="146"/>
      <c r="G2" s="146"/>
      <c r="H2" s="146"/>
      <c r="I2" s="146"/>
      <c r="J2" s="146"/>
      <c r="K2" s="166"/>
      <c r="L2" s="166"/>
      <c r="M2" s="166"/>
      <c r="N2" s="146"/>
    </row>
    <row r="3" spans="1:14" s="1" customFormat="1" ht="26.25">
      <c r="A3" s="53" t="s">
        <v>226</v>
      </c>
      <c r="B3" s="48"/>
      <c r="C3" s="49"/>
      <c r="D3" s="145"/>
      <c r="E3" s="146"/>
      <c r="F3" s="146"/>
      <c r="G3" s="146"/>
      <c r="H3" s="146"/>
      <c r="I3" s="164"/>
      <c r="J3" s="164"/>
      <c r="K3" s="167"/>
      <c r="L3" s="167"/>
      <c r="M3" s="167"/>
      <c r="N3" s="164"/>
    </row>
    <row r="4" spans="1:14" s="1" customFormat="1" ht="26.25">
      <c r="A4" s="53" t="s">
        <v>225</v>
      </c>
      <c r="B4" s="48"/>
      <c r="C4" s="49"/>
      <c r="D4" s="145"/>
      <c r="E4" s="146"/>
      <c r="F4" s="146"/>
      <c r="G4" s="146"/>
      <c r="H4" s="146"/>
      <c r="I4" s="164"/>
      <c r="J4" s="164"/>
      <c r="K4" s="167"/>
      <c r="L4" s="167"/>
      <c r="M4" s="167"/>
      <c r="N4" s="164"/>
    </row>
    <row r="5" spans="1:14" s="71" customFormat="1" ht="26.25">
      <c r="A5" s="53" t="s">
        <v>227</v>
      </c>
      <c r="B5" s="48"/>
      <c r="C5" s="50"/>
      <c r="D5" s="147"/>
      <c r="E5" s="148"/>
      <c r="F5" s="148"/>
      <c r="G5" s="148"/>
      <c r="H5" s="148"/>
      <c r="I5" s="148"/>
      <c r="J5" s="148"/>
      <c r="K5" s="168"/>
      <c r="L5" s="168"/>
      <c r="M5" s="168"/>
      <c r="N5" s="148"/>
    </row>
    <row r="6" spans="1:14" s="71" customFormat="1" ht="12.75" customHeight="1">
      <c r="A6" s="169"/>
      <c r="B6" s="169"/>
      <c r="C6" s="170"/>
      <c r="D6" s="171"/>
      <c r="E6" s="172"/>
      <c r="F6" s="172"/>
      <c r="G6" s="172"/>
      <c r="H6" s="172"/>
      <c r="I6" s="172"/>
      <c r="J6" s="172"/>
      <c r="K6" s="173"/>
      <c r="L6" s="173"/>
      <c r="M6" s="173"/>
      <c r="N6" s="172"/>
    </row>
    <row r="7" spans="1:14" s="71" customFormat="1" ht="9.75" customHeight="1">
      <c r="A7" s="148"/>
      <c r="B7" s="148"/>
      <c r="C7" s="148"/>
      <c r="D7" s="147"/>
      <c r="E7" s="148"/>
      <c r="F7" s="148"/>
      <c r="G7" s="148"/>
      <c r="H7" s="148"/>
      <c r="I7" s="148"/>
      <c r="J7" s="148"/>
      <c r="K7" s="168"/>
      <c r="L7" s="168"/>
      <c r="M7" s="168"/>
      <c r="N7" s="148"/>
    </row>
    <row r="8" spans="1:14" s="71" customFormat="1" ht="25.5">
      <c r="A8" s="367" t="s">
        <v>156</v>
      </c>
      <c r="B8" s="367"/>
      <c r="C8" s="367"/>
      <c r="D8" s="367"/>
      <c r="E8" s="367"/>
      <c r="F8" s="367"/>
      <c r="G8" s="367"/>
      <c r="H8" s="367"/>
      <c r="I8" s="367"/>
      <c r="J8" s="174"/>
      <c r="K8" s="175" t="s">
        <v>122</v>
      </c>
      <c r="L8" s="176"/>
      <c r="M8" s="175" t="s">
        <v>121</v>
      </c>
      <c r="N8" s="148"/>
    </row>
    <row r="9" spans="1:14" s="71" customFormat="1" ht="25.5">
      <c r="A9" s="146" t="s">
        <v>112</v>
      </c>
      <c r="B9" s="146"/>
      <c r="C9" s="146"/>
      <c r="D9" s="145"/>
      <c r="E9" s="146"/>
      <c r="F9" s="146"/>
      <c r="G9" s="146"/>
      <c r="H9" s="146"/>
      <c r="I9" s="146"/>
      <c r="J9" s="146"/>
      <c r="K9" s="166"/>
      <c r="L9" s="177"/>
      <c r="M9" s="166"/>
      <c r="N9" s="148"/>
    </row>
    <row r="10" spans="1:14" s="71" customFormat="1" ht="25.5">
      <c r="A10" s="146"/>
      <c r="B10" s="146" t="s">
        <v>119</v>
      </c>
      <c r="C10" s="146"/>
      <c r="D10" s="145"/>
      <c r="E10" s="146"/>
      <c r="F10" s="146"/>
      <c r="G10" s="146"/>
      <c r="H10" s="146"/>
      <c r="I10" s="146"/>
      <c r="J10" s="146"/>
      <c r="K10" s="166"/>
      <c r="L10" s="177"/>
      <c r="M10" s="166"/>
      <c r="N10" s="148"/>
    </row>
    <row r="11" spans="1:14" s="71" customFormat="1" ht="25.5">
      <c r="A11" s="146"/>
      <c r="B11" s="146"/>
      <c r="C11" s="146"/>
      <c r="D11" s="145" t="s">
        <v>120</v>
      </c>
      <c r="E11" s="178"/>
      <c r="F11" s="179" t="s">
        <v>28</v>
      </c>
      <c r="G11" s="178"/>
      <c r="H11" s="151"/>
      <c r="I11" s="145" t="s">
        <v>120</v>
      </c>
      <c r="J11" s="146"/>
      <c r="K11" s="180">
        <f>ตัวอย่าง_BS!B33</f>
        <v>478706</v>
      </c>
      <c r="L11" s="177"/>
      <c r="M11" s="180">
        <f>ตัวอย่าง_BS!C33</f>
        <v>264721</v>
      </c>
      <c r="N11" s="148"/>
    </row>
    <row r="12" spans="1:14" s="71" customFormat="1" ht="25.5">
      <c r="A12" s="146"/>
      <c r="B12" s="146"/>
      <c r="C12" s="146"/>
      <c r="D12" s="145"/>
      <c r="E12" s="146"/>
      <c r="F12" s="145" t="s">
        <v>45</v>
      </c>
      <c r="G12" s="146"/>
      <c r="H12" s="146"/>
      <c r="I12" s="146"/>
      <c r="J12" s="146"/>
      <c r="K12" s="166">
        <f>ตัวอย่าง_BS!B52</f>
        <v>308275</v>
      </c>
      <c r="L12" s="177"/>
      <c r="M12" s="166">
        <f>ตัวอย่าง_BS!C52</f>
        <v>198775</v>
      </c>
      <c r="N12" s="148"/>
    </row>
    <row r="13" spans="1:14" s="71" customFormat="1" ht="25.5">
      <c r="A13" s="146"/>
      <c r="B13" s="146"/>
      <c r="C13" s="146"/>
      <c r="D13" s="145"/>
      <c r="E13" s="146"/>
      <c r="F13" s="145"/>
      <c r="G13" s="146"/>
      <c r="H13" s="146"/>
      <c r="I13" s="146"/>
      <c r="J13" s="146"/>
      <c r="K13" s="166"/>
      <c r="L13" s="177"/>
      <c r="M13" s="166"/>
      <c r="N13" s="148"/>
    </row>
    <row r="14" spans="1:14" s="71" customFormat="1" ht="25.5">
      <c r="A14" s="146"/>
      <c r="B14" s="146"/>
      <c r="C14" s="146"/>
      <c r="D14" s="145"/>
      <c r="E14" s="146"/>
      <c r="F14" s="146"/>
      <c r="G14" s="146"/>
      <c r="H14" s="146"/>
      <c r="I14" s="145" t="s">
        <v>120</v>
      </c>
      <c r="J14" s="146"/>
      <c r="K14" s="181">
        <f>K11/K12</f>
        <v>1.5528537831481632</v>
      </c>
      <c r="L14" s="177"/>
      <c r="M14" s="181">
        <f>M11/M12</f>
        <v>1.331762042510376</v>
      </c>
      <c r="N14" s="148"/>
    </row>
    <row r="15" spans="1:14" s="71" customFormat="1" ht="22.5" customHeight="1">
      <c r="A15" s="146"/>
      <c r="B15" s="146"/>
      <c r="C15" s="146"/>
      <c r="D15" s="145"/>
      <c r="E15" s="146"/>
      <c r="F15" s="146"/>
      <c r="G15" s="146"/>
      <c r="H15" s="146"/>
      <c r="I15" s="145"/>
      <c r="J15" s="146"/>
      <c r="K15" s="182"/>
      <c r="L15" s="177"/>
      <c r="M15" s="182"/>
      <c r="N15" s="148"/>
    </row>
    <row r="16" spans="1:14" s="71" customFormat="1" ht="25.5">
      <c r="A16" s="146"/>
      <c r="B16" s="146" t="s">
        <v>124</v>
      </c>
      <c r="C16" s="146"/>
      <c r="D16" s="145"/>
      <c r="E16" s="146"/>
      <c r="F16" s="146"/>
      <c r="G16" s="146"/>
      <c r="H16" s="146"/>
      <c r="I16" s="146"/>
      <c r="J16" s="146"/>
      <c r="K16" s="166"/>
      <c r="L16" s="177"/>
      <c r="M16" s="166"/>
      <c r="N16" s="148"/>
    </row>
    <row r="17" spans="1:14" s="71" customFormat="1" ht="25.5">
      <c r="A17" s="146"/>
      <c r="B17" s="146"/>
      <c r="C17" s="146"/>
      <c r="D17" s="145" t="s">
        <v>120</v>
      </c>
      <c r="E17" s="178"/>
      <c r="F17" s="179" t="s">
        <v>123</v>
      </c>
      <c r="G17" s="178"/>
      <c r="H17" s="151"/>
      <c r="I17" s="145" t="s">
        <v>120</v>
      </c>
      <c r="J17" s="146"/>
      <c r="K17" s="180">
        <f>ตัวอย่าง_BS!B33-ตัวอย่าง_BS!B31</f>
        <v>322238</v>
      </c>
      <c r="L17" s="177"/>
      <c r="M17" s="180">
        <f>ตัวอย่าง_BS!C33-ตัวอย่าง_BS!C31</f>
        <v>153915</v>
      </c>
      <c r="N17" s="148"/>
    </row>
    <row r="18" spans="1:14" s="71" customFormat="1" ht="25.5">
      <c r="A18" s="146"/>
      <c r="B18" s="146"/>
      <c r="C18" s="146"/>
      <c r="D18" s="145"/>
      <c r="E18" s="146"/>
      <c r="F18" s="145" t="s">
        <v>45</v>
      </c>
      <c r="G18" s="146"/>
      <c r="H18" s="146"/>
      <c r="I18" s="146"/>
      <c r="J18" s="146"/>
      <c r="K18" s="166">
        <f>ตัวอย่าง_BS!B52</f>
        <v>308275</v>
      </c>
      <c r="L18" s="177"/>
      <c r="M18" s="166">
        <f>ตัวอย่าง_BS!C52</f>
        <v>198775</v>
      </c>
      <c r="N18" s="148"/>
    </row>
    <row r="19" spans="1:14" s="71" customFormat="1" ht="25.5">
      <c r="A19" s="146"/>
      <c r="B19" s="146"/>
      <c r="C19" s="146"/>
      <c r="D19" s="145"/>
      <c r="E19" s="146"/>
      <c r="F19" s="145"/>
      <c r="G19" s="146"/>
      <c r="H19" s="146"/>
      <c r="I19" s="146"/>
      <c r="J19" s="146"/>
      <c r="K19" s="166"/>
      <c r="L19" s="177"/>
      <c r="M19" s="166"/>
      <c r="N19" s="148"/>
    </row>
    <row r="20" spans="1:14" s="71" customFormat="1" ht="25.5">
      <c r="A20" s="146"/>
      <c r="B20" s="146"/>
      <c r="C20" s="146"/>
      <c r="D20" s="145"/>
      <c r="E20" s="146"/>
      <c r="F20" s="146"/>
      <c r="G20" s="146"/>
      <c r="H20" s="146"/>
      <c r="I20" s="145" t="s">
        <v>120</v>
      </c>
      <c r="J20" s="146"/>
      <c r="K20" s="181">
        <f>K17/K18</f>
        <v>1.045293974535723</v>
      </c>
      <c r="L20" s="177"/>
      <c r="M20" s="181">
        <f>M17/M18</f>
        <v>0.77431769588730981</v>
      </c>
      <c r="N20" s="148"/>
    </row>
    <row r="21" spans="1:14" s="71" customFormat="1" ht="22.5" customHeight="1">
      <c r="A21" s="146"/>
      <c r="B21" s="146"/>
      <c r="C21" s="146"/>
      <c r="D21" s="145"/>
      <c r="E21" s="146"/>
      <c r="F21" s="146"/>
      <c r="G21" s="146"/>
      <c r="H21" s="146"/>
      <c r="I21" s="146"/>
      <c r="J21" s="146"/>
      <c r="K21" s="166"/>
      <c r="L21" s="166"/>
      <c r="M21" s="166"/>
      <c r="N21" s="148"/>
    </row>
    <row r="22" spans="1:14" s="71" customFormat="1" ht="25.5">
      <c r="A22" s="146" t="s">
        <v>113</v>
      </c>
      <c r="B22" s="146"/>
      <c r="C22" s="146"/>
      <c r="D22" s="145"/>
      <c r="E22" s="146"/>
      <c r="F22" s="146"/>
      <c r="G22" s="146"/>
      <c r="H22" s="146"/>
      <c r="I22" s="146"/>
      <c r="J22" s="146"/>
      <c r="K22" s="166"/>
      <c r="L22" s="166"/>
      <c r="M22" s="166"/>
      <c r="N22" s="148"/>
    </row>
    <row r="23" spans="1:14" s="71" customFormat="1" ht="25.5">
      <c r="A23" s="146"/>
      <c r="B23" s="146" t="s">
        <v>125</v>
      </c>
      <c r="C23" s="146"/>
      <c r="D23" s="145"/>
      <c r="E23" s="146"/>
      <c r="F23" s="146"/>
      <c r="G23" s="146"/>
      <c r="H23" s="146"/>
      <c r="I23" s="146"/>
      <c r="J23" s="146"/>
      <c r="K23" s="166"/>
      <c r="L23" s="166"/>
      <c r="M23" s="166"/>
      <c r="N23" s="148"/>
    </row>
    <row r="24" spans="1:14" s="71" customFormat="1" ht="25.5">
      <c r="A24" s="146"/>
      <c r="B24" s="146"/>
      <c r="C24" s="146"/>
      <c r="D24" s="145" t="s">
        <v>120</v>
      </c>
      <c r="E24" s="178"/>
      <c r="F24" s="179" t="s">
        <v>127</v>
      </c>
      <c r="G24" s="178"/>
      <c r="H24" s="151"/>
      <c r="I24" s="145" t="s">
        <v>120</v>
      </c>
      <c r="J24" s="146"/>
      <c r="K24" s="180">
        <f>ตัวอย่าง_PL!B17</f>
        <v>1437318</v>
      </c>
      <c r="L24" s="177"/>
      <c r="M24" s="180">
        <f>ตัวอย่าง_PL!D17</f>
        <v>1034261</v>
      </c>
      <c r="N24" s="148"/>
    </row>
    <row r="25" spans="1:14" s="71" customFormat="1" ht="25.5">
      <c r="A25" s="146"/>
      <c r="B25" s="146"/>
      <c r="C25" s="146"/>
      <c r="D25" s="145"/>
      <c r="E25" s="146"/>
      <c r="F25" s="145" t="s">
        <v>126</v>
      </c>
      <c r="G25" s="146"/>
      <c r="H25" s="146"/>
      <c r="I25" s="146"/>
      <c r="J25" s="146"/>
      <c r="K25" s="183">
        <v>196892.87671232878</v>
      </c>
      <c r="L25" s="177"/>
      <c r="M25" s="166">
        <f>(ตัวอย่าง_BS!B30+ตัวอย่าง_BS!C30)/2</f>
        <v>198860</v>
      </c>
      <c r="N25" s="148"/>
    </row>
    <row r="26" spans="1:14" s="71" customFormat="1" ht="25.5">
      <c r="A26" s="146"/>
      <c r="B26" s="146"/>
      <c r="C26" s="146"/>
      <c r="D26" s="145"/>
      <c r="E26" s="146" t="s">
        <v>132</v>
      </c>
      <c r="F26" s="145"/>
      <c r="G26" s="146"/>
      <c r="H26" s="146"/>
      <c r="I26" s="146"/>
      <c r="J26" s="146"/>
      <c r="K26" s="166"/>
      <c r="L26" s="177"/>
      <c r="M26" s="166" t="s">
        <v>212</v>
      </c>
      <c r="N26" s="148"/>
    </row>
    <row r="27" spans="1:14" s="71" customFormat="1" ht="25.5">
      <c r="A27" s="146"/>
      <c r="B27" s="146"/>
      <c r="C27" s="146"/>
      <c r="D27" s="145"/>
      <c r="E27" s="146"/>
      <c r="F27" s="146"/>
      <c r="G27" s="146"/>
      <c r="H27" s="146"/>
      <c r="I27" s="145" t="s">
        <v>120</v>
      </c>
      <c r="J27" s="146"/>
      <c r="K27" s="181">
        <f>K24/K25</f>
        <v>7.3</v>
      </c>
      <c r="L27" s="177"/>
      <c r="M27" s="181">
        <f>M24/M25</f>
        <v>5.2009504173790608</v>
      </c>
      <c r="N27" s="148"/>
    </row>
    <row r="28" spans="1:14" s="71" customFormat="1" ht="22.5" customHeight="1">
      <c r="A28" s="146"/>
      <c r="B28" s="146"/>
      <c r="C28" s="146"/>
      <c r="D28" s="145"/>
      <c r="E28" s="146"/>
      <c r="F28" s="146"/>
      <c r="G28" s="146"/>
      <c r="H28" s="146"/>
      <c r="I28" s="146"/>
      <c r="J28" s="146"/>
      <c r="K28" s="166"/>
      <c r="L28" s="166"/>
      <c r="M28" s="166"/>
      <c r="N28" s="148"/>
    </row>
    <row r="29" spans="1:14" s="71" customFormat="1" ht="25.5">
      <c r="A29" s="146"/>
      <c r="B29" s="146" t="s">
        <v>128</v>
      </c>
      <c r="C29" s="146"/>
      <c r="D29" s="145"/>
      <c r="E29" s="146"/>
      <c r="F29" s="146"/>
      <c r="G29" s="146"/>
      <c r="H29" s="146"/>
      <c r="I29" s="146"/>
      <c r="J29" s="146"/>
      <c r="K29" s="166"/>
      <c r="L29" s="166"/>
      <c r="M29" s="166"/>
      <c r="N29" s="148"/>
    </row>
    <row r="30" spans="1:14" s="71" customFormat="1" ht="25.5">
      <c r="A30" s="146"/>
      <c r="B30" s="146"/>
      <c r="C30" s="146"/>
      <c r="D30" s="145" t="s">
        <v>120</v>
      </c>
      <c r="E30" s="178"/>
      <c r="F30" s="179">
        <v>365</v>
      </c>
      <c r="G30" s="178"/>
      <c r="H30" s="151"/>
      <c r="I30" s="145" t="s">
        <v>120</v>
      </c>
      <c r="J30" s="146"/>
      <c r="K30" s="180">
        <f>+F30</f>
        <v>365</v>
      </c>
      <c r="L30" s="177"/>
      <c r="M30" s="180">
        <f>+K30</f>
        <v>365</v>
      </c>
      <c r="N30" s="148"/>
    </row>
    <row r="31" spans="1:14" s="71" customFormat="1" ht="25.5">
      <c r="A31" s="146"/>
      <c r="B31" s="146"/>
      <c r="C31" s="146"/>
      <c r="D31" s="145"/>
      <c r="E31" s="146"/>
      <c r="F31" s="145" t="s">
        <v>10</v>
      </c>
      <c r="G31" s="146"/>
      <c r="H31" s="146"/>
      <c r="I31" s="146"/>
      <c r="J31" s="146"/>
      <c r="K31" s="183">
        <f>K27</f>
        <v>7.3</v>
      </c>
      <c r="L31" s="177"/>
      <c r="M31" s="184">
        <f>M27</f>
        <v>5.2009504173790608</v>
      </c>
      <c r="N31" s="148"/>
    </row>
    <row r="32" spans="1:14" s="71" customFormat="1" ht="25.5">
      <c r="A32" s="146"/>
      <c r="B32" s="146"/>
      <c r="C32" s="146"/>
      <c r="D32" s="145"/>
      <c r="E32" s="146"/>
      <c r="F32" s="145"/>
      <c r="G32" s="146"/>
      <c r="H32" s="146"/>
      <c r="I32" s="146"/>
      <c r="J32" s="146"/>
      <c r="K32" s="166"/>
      <c r="L32" s="177"/>
      <c r="M32" s="166"/>
      <c r="N32" s="148"/>
    </row>
    <row r="33" spans="1:14" s="71" customFormat="1" ht="25.5">
      <c r="A33" s="146"/>
      <c r="B33" s="146"/>
      <c r="C33" s="146"/>
      <c r="D33" s="145"/>
      <c r="E33" s="146"/>
      <c r="F33" s="146"/>
      <c r="G33" s="146"/>
      <c r="H33" s="146"/>
      <c r="I33" s="145" t="s">
        <v>120</v>
      </c>
      <c r="J33" s="146"/>
      <c r="K33" s="185">
        <f>K30/K31</f>
        <v>50</v>
      </c>
      <c r="L33" s="177"/>
      <c r="M33" s="185">
        <f>M30/M31</f>
        <v>70.179480808035876</v>
      </c>
      <c r="N33" s="148"/>
    </row>
    <row r="34" spans="1:14" s="71" customFormat="1" ht="22.5" customHeight="1">
      <c r="A34" s="146"/>
      <c r="B34" s="146"/>
      <c r="C34" s="146"/>
      <c r="D34" s="145"/>
      <c r="E34" s="146"/>
      <c r="F34" s="146"/>
      <c r="G34" s="146"/>
      <c r="H34" s="146"/>
      <c r="I34" s="146"/>
      <c r="J34" s="146"/>
      <c r="K34" s="166"/>
      <c r="L34" s="166"/>
      <c r="M34" s="166"/>
      <c r="N34" s="148"/>
    </row>
    <row r="35" spans="1:14" s="71" customFormat="1" ht="25.5">
      <c r="A35" s="146"/>
      <c r="B35" s="146" t="s">
        <v>135</v>
      </c>
      <c r="C35" s="146"/>
      <c r="D35" s="145"/>
      <c r="E35" s="146"/>
      <c r="F35" s="146"/>
      <c r="G35" s="146"/>
      <c r="H35" s="146"/>
      <c r="I35" s="146"/>
      <c r="J35" s="146"/>
      <c r="K35" s="166"/>
      <c r="L35" s="166"/>
      <c r="M35" s="166"/>
      <c r="N35" s="148"/>
    </row>
    <row r="36" spans="1:14" s="71" customFormat="1" ht="25.5">
      <c r="A36" s="146"/>
      <c r="B36" s="146"/>
      <c r="C36" s="146"/>
      <c r="D36" s="145" t="s">
        <v>120</v>
      </c>
      <c r="E36" s="178"/>
      <c r="F36" s="179" t="s">
        <v>129</v>
      </c>
      <c r="G36" s="178"/>
      <c r="H36" s="151"/>
      <c r="I36" s="145" t="s">
        <v>120</v>
      </c>
      <c r="J36" s="146"/>
      <c r="K36" s="180">
        <f>ตัวอย่าง_PL!B19</f>
        <v>879933</v>
      </c>
      <c r="L36" s="177"/>
      <c r="M36" s="180">
        <f>ตัวอย่าง_PL!D19</f>
        <v>689732</v>
      </c>
      <c r="N36" s="148"/>
    </row>
    <row r="37" spans="1:14" s="71" customFormat="1" ht="25.5">
      <c r="A37" s="146"/>
      <c r="B37" s="146"/>
      <c r="C37" s="146"/>
      <c r="D37" s="145"/>
      <c r="E37" s="146"/>
      <c r="F37" s="145" t="s">
        <v>130</v>
      </c>
      <c r="G37" s="146"/>
      <c r="H37" s="146"/>
      <c r="I37" s="146"/>
      <c r="J37" s="146"/>
      <c r="K37" s="183">
        <v>188019.87179487199</v>
      </c>
      <c r="L37" s="177"/>
      <c r="M37" s="166">
        <f>(ตัวอย่าง_BS!B31+ตัวอย่าง_BS!C31)/2</f>
        <v>133637</v>
      </c>
      <c r="N37" s="148"/>
    </row>
    <row r="38" spans="1:14" s="71" customFormat="1" ht="25.5">
      <c r="A38" s="146"/>
      <c r="B38" s="146"/>
      <c r="C38" s="146"/>
      <c r="D38" s="145"/>
      <c r="E38" s="146" t="s">
        <v>131</v>
      </c>
      <c r="F38" s="145"/>
      <c r="G38" s="146"/>
      <c r="H38" s="146"/>
      <c r="I38" s="146"/>
      <c r="J38" s="146"/>
      <c r="K38" s="166"/>
      <c r="L38" s="177"/>
      <c r="M38" s="166" t="s">
        <v>213</v>
      </c>
      <c r="N38" s="148"/>
    </row>
    <row r="39" spans="1:14" s="71" customFormat="1" ht="25.5">
      <c r="A39" s="146"/>
      <c r="B39" s="146"/>
      <c r="C39" s="146"/>
      <c r="D39" s="145"/>
      <c r="E39" s="146"/>
      <c r="F39" s="146"/>
      <c r="G39" s="146"/>
      <c r="H39" s="146"/>
      <c r="I39" s="145" t="s">
        <v>120</v>
      </c>
      <c r="J39" s="146"/>
      <c r="K39" s="181">
        <v>4.68</v>
      </c>
      <c r="L39" s="177"/>
      <c r="M39" s="181">
        <f>M36/M37</f>
        <v>5.1612352866346898</v>
      </c>
      <c r="N39" s="148"/>
    </row>
    <row r="40" spans="1:14" s="71" customFormat="1" ht="25.5">
      <c r="A40" s="146"/>
      <c r="B40" s="146"/>
      <c r="C40" s="146"/>
      <c r="D40" s="145"/>
      <c r="E40" s="146"/>
      <c r="F40" s="146"/>
      <c r="G40" s="146"/>
      <c r="H40" s="146"/>
      <c r="I40" s="146"/>
      <c r="J40" s="146"/>
      <c r="K40" s="166"/>
      <c r="L40" s="166"/>
      <c r="M40" s="166"/>
      <c r="N40" s="148"/>
    </row>
    <row r="41" spans="1:14" s="71" customFormat="1" ht="25.5">
      <c r="A41" s="146"/>
      <c r="B41" s="146" t="s">
        <v>134</v>
      </c>
      <c r="C41" s="146"/>
      <c r="D41" s="145"/>
      <c r="E41" s="146"/>
      <c r="F41" s="146"/>
      <c r="G41" s="146"/>
      <c r="H41" s="146"/>
      <c r="I41" s="146"/>
      <c r="J41" s="146"/>
      <c r="K41" s="166"/>
      <c r="L41" s="166"/>
      <c r="M41" s="166"/>
      <c r="N41" s="148"/>
    </row>
    <row r="42" spans="1:14" s="71" customFormat="1" ht="25.5">
      <c r="A42" s="146"/>
      <c r="B42" s="146"/>
      <c r="C42" s="146"/>
      <c r="D42" s="145" t="s">
        <v>120</v>
      </c>
      <c r="E42" s="178"/>
      <c r="F42" s="179">
        <v>365</v>
      </c>
      <c r="G42" s="178"/>
      <c r="H42" s="151"/>
      <c r="I42" s="145" t="s">
        <v>120</v>
      </c>
      <c r="J42" s="146"/>
      <c r="K42" s="180">
        <f>+F42</f>
        <v>365</v>
      </c>
      <c r="L42" s="177"/>
      <c r="M42" s="180">
        <f>+K42</f>
        <v>365</v>
      </c>
      <c r="N42" s="148"/>
    </row>
    <row r="43" spans="1:14" s="71" customFormat="1" ht="25.5">
      <c r="A43" s="146"/>
      <c r="B43" s="146"/>
      <c r="C43" s="146"/>
      <c r="D43" s="145"/>
      <c r="E43" s="146"/>
      <c r="F43" s="145" t="s">
        <v>106</v>
      </c>
      <c r="G43" s="146"/>
      <c r="H43" s="146"/>
      <c r="I43" s="146"/>
      <c r="J43" s="146"/>
      <c r="K43" s="184">
        <f>K39</f>
        <v>4.68</v>
      </c>
      <c r="L43" s="177"/>
      <c r="M43" s="184">
        <f>M39</f>
        <v>5.1612352866346898</v>
      </c>
      <c r="N43" s="148"/>
    </row>
    <row r="44" spans="1:14" s="71" customFormat="1" ht="25.5">
      <c r="A44" s="146"/>
      <c r="B44" s="146"/>
      <c r="C44" s="146"/>
      <c r="D44" s="145"/>
      <c r="E44" s="146"/>
      <c r="F44" s="145"/>
      <c r="G44" s="146"/>
      <c r="H44" s="146"/>
      <c r="I44" s="146"/>
      <c r="J44" s="146"/>
      <c r="K44" s="166"/>
      <c r="L44" s="177"/>
      <c r="M44" s="166"/>
      <c r="N44" s="148"/>
    </row>
    <row r="45" spans="1:14" s="71" customFormat="1" ht="25.5">
      <c r="A45" s="146"/>
      <c r="B45" s="146"/>
      <c r="C45" s="146"/>
      <c r="D45" s="145"/>
      <c r="E45" s="146"/>
      <c r="F45" s="146"/>
      <c r="G45" s="146"/>
      <c r="H45" s="146"/>
      <c r="I45" s="145" t="s">
        <v>120</v>
      </c>
      <c r="J45" s="146"/>
      <c r="K45" s="185">
        <f>K42/K43</f>
        <v>77.991452991453002</v>
      </c>
      <c r="L45" s="177"/>
      <c r="M45" s="185">
        <f>M42/M43</f>
        <v>70.719504097243558</v>
      </c>
      <c r="N45" s="148"/>
    </row>
    <row r="46" spans="1:14" s="71" customFormat="1" ht="18.75" customHeight="1">
      <c r="A46" s="146"/>
      <c r="B46" s="146"/>
      <c r="C46" s="146"/>
      <c r="D46" s="145"/>
      <c r="E46" s="146"/>
      <c r="F46" s="146"/>
      <c r="G46" s="146"/>
      <c r="H46" s="146"/>
      <c r="I46" s="146"/>
      <c r="J46" s="146"/>
      <c r="K46" s="166"/>
      <c r="L46" s="166"/>
      <c r="M46" s="166"/>
      <c r="N46" s="148"/>
    </row>
    <row r="47" spans="1:14" s="71" customFormat="1" ht="25.5">
      <c r="A47" s="146"/>
      <c r="B47" s="146" t="s">
        <v>136</v>
      </c>
      <c r="C47" s="146"/>
      <c r="D47" s="145"/>
      <c r="E47" s="146"/>
      <c r="F47" s="146"/>
      <c r="G47" s="146"/>
      <c r="H47" s="146"/>
      <c r="I47" s="146"/>
      <c r="J47" s="146"/>
      <c r="K47" s="166"/>
      <c r="L47" s="166"/>
      <c r="M47" s="166"/>
      <c r="N47" s="148"/>
    </row>
    <row r="48" spans="1:14" s="71" customFormat="1" ht="25.5">
      <c r="A48" s="146"/>
      <c r="B48" s="146"/>
      <c r="C48" s="146"/>
      <c r="D48" s="145" t="s">
        <v>120</v>
      </c>
      <c r="E48" s="178"/>
      <c r="F48" s="179" t="s">
        <v>194</v>
      </c>
      <c r="G48" s="178"/>
      <c r="H48" s="151"/>
      <c r="I48" s="145" t="s">
        <v>120</v>
      </c>
      <c r="J48" s="146"/>
      <c r="K48" s="180">
        <f>ตัวอย่าง_PL!B19</f>
        <v>879933</v>
      </c>
      <c r="L48" s="177"/>
      <c r="M48" s="180">
        <f>ตัวอย่าง_PL!D19</f>
        <v>689732</v>
      </c>
      <c r="N48" s="148"/>
    </row>
    <row r="49" spans="1:14" s="71" customFormat="1" ht="25.5">
      <c r="A49" s="146"/>
      <c r="B49" s="146"/>
      <c r="C49" s="146"/>
      <c r="D49" s="145"/>
      <c r="E49" s="146"/>
      <c r="F49" s="145" t="s">
        <v>137</v>
      </c>
      <c r="G49" s="146"/>
      <c r="H49" s="146"/>
      <c r="I49" s="146"/>
      <c r="J49" s="146"/>
      <c r="K49" s="183">
        <v>190451</v>
      </c>
      <c r="L49" s="177"/>
      <c r="M49" s="166">
        <f>(ตัวอย่าง_BS!B48+ตัวอย่าง_BS!C48)/2</f>
        <v>135414.5</v>
      </c>
      <c r="N49" s="148"/>
    </row>
    <row r="50" spans="1:14" s="71" customFormat="1" ht="25.5">
      <c r="A50" s="146"/>
      <c r="B50" s="146"/>
      <c r="C50" s="146"/>
      <c r="D50" s="145"/>
      <c r="E50" s="146" t="s">
        <v>138</v>
      </c>
      <c r="F50" s="145"/>
      <c r="G50" s="146"/>
      <c r="H50" s="146"/>
      <c r="I50" s="146"/>
      <c r="J50" s="146"/>
      <c r="K50" s="166"/>
      <c r="L50" s="177"/>
      <c r="M50" s="166" t="s">
        <v>214</v>
      </c>
      <c r="N50" s="148"/>
    </row>
    <row r="51" spans="1:14" s="71" customFormat="1" ht="25.5">
      <c r="A51" s="146"/>
      <c r="B51" s="146"/>
      <c r="C51" s="146"/>
      <c r="D51" s="145"/>
      <c r="E51" s="146"/>
      <c r="F51" s="146"/>
      <c r="G51" s="146"/>
      <c r="H51" s="146"/>
      <c r="I51" s="145" t="s">
        <v>120</v>
      </c>
      <c r="J51" s="146"/>
      <c r="K51" s="181">
        <f>K48/K49</f>
        <v>4.6202592792896864</v>
      </c>
      <c r="L51" s="177"/>
      <c r="M51" s="181">
        <f>M48/M49</f>
        <v>5.0934870342540863</v>
      </c>
      <c r="N51" s="148"/>
    </row>
    <row r="52" spans="1:14" s="71" customFormat="1" ht="18.75" customHeight="1">
      <c r="A52" s="146"/>
      <c r="B52" s="146"/>
      <c r="C52" s="146"/>
      <c r="D52" s="145"/>
      <c r="E52" s="146"/>
      <c r="F52" s="146"/>
      <c r="G52" s="146"/>
      <c r="H52" s="146"/>
      <c r="I52" s="146"/>
      <c r="J52" s="146"/>
      <c r="K52" s="166"/>
      <c r="L52" s="166"/>
      <c r="M52" s="166"/>
      <c r="N52" s="148"/>
    </row>
    <row r="53" spans="1:14" s="71" customFormat="1" ht="25.5">
      <c r="A53" s="146"/>
      <c r="B53" s="146" t="s">
        <v>133</v>
      </c>
      <c r="C53" s="146"/>
      <c r="D53" s="145"/>
      <c r="E53" s="146"/>
      <c r="F53" s="146"/>
      <c r="G53" s="146"/>
      <c r="H53" s="146"/>
      <c r="I53" s="146"/>
      <c r="J53" s="146"/>
      <c r="K53" s="166"/>
      <c r="L53" s="166"/>
      <c r="M53" s="166"/>
      <c r="N53" s="148"/>
    </row>
    <row r="54" spans="1:14" s="71" customFormat="1" ht="25.5">
      <c r="A54" s="146"/>
      <c r="B54" s="146"/>
      <c r="C54" s="146"/>
      <c r="D54" s="145" t="s">
        <v>120</v>
      </c>
      <c r="E54" s="178"/>
      <c r="F54" s="179">
        <v>365</v>
      </c>
      <c r="G54" s="178"/>
      <c r="H54" s="151"/>
      <c r="I54" s="145" t="s">
        <v>120</v>
      </c>
      <c r="J54" s="146"/>
      <c r="K54" s="180">
        <f>+F54</f>
        <v>365</v>
      </c>
      <c r="L54" s="177"/>
      <c r="M54" s="180">
        <f>+K54</f>
        <v>365</v>
      </c>
      <c r="N54" s="148"/>
    </row>
    <row r="55" spans="1:14" s="71" customFormat="1" ht="25.5">
      <c r="A55" s="146"/>
      <c r="B55" s="146"/>
      <c r="C55" s="146"/>
      <c r="D55" s="145"/>
      <c r="E55" s="146"/>
      <c r="F55" s="145" t="s">
        <v>215</v>
      </c>
      <c r="G55" s="146"/>
      <c r="H55" s="146"/>
      <c r="I55" s="146"/>
      <c r="J55" s="146"/>
      <c r="K55" s="186">
        <v>4.6202531645569618</v>
      </c>
      <c r="L55" s="177"/>
      <c r="M55" s="182">
        <f>M51</f>
        <v>5.0934870342540863</v>
      </c>
      <c r="N55" s="148"/>
    </row>
    <row r="56" spans="1:14" s="71" customFormat="1" ht="25.5">
      <c r="A56" s="146"/>
      <c r="B56" s="146"/>
      <c r="C56" s="146"/>
      <c r="D56" s="146"/>
      <c r="E56" s="146"/>
      <c r="F56" s="145"/>
      <c r="G56" s="146"/>
      <c r="H56" s="146"/>
      <c r="I56" s="146"/>
      <c r="J56" s="146"/>
      <c r="K56" s="166"/>
      <c r="L56" s="177"/>
      <c r="M56" s="166"/>
      <c r="N56" s="148"/>
    </row>
    <row r="57" spans="1:14" s="71" customFormat="1" ht="25.5">
      <c r="A57" s="146"/>
      <c r="B57" s="146"/>
      <c r="C57" s="146"/>
      <c r="D57" s="145"/>
      <c r="E57" s="146"/>
      <c r="F57" s="146"/>
      <c r="G57" s="146"/>
      <c r="H57" s="146"/>
      <c r="I57" s="145" t="s">
        <v>120</v>
      </c>
      <c r="J57" s="146"/>
      <c r="K57" s="185">
        <f>K54/K55</f>
        <v>79</v>
      </c>
      <c r="L57" s="177"/>
      <c r="M57" s="185">
        <f>M54/M55</f>
        <v>71.660141185271968</v>
      </c>
      <c r="N57" s="148"/>
    </row>
    <row r="58" spans="1:14" s="71" customFormat="1" ht="18.75" customHeight="1">
      <c r="A58" s="146"/>
      <c r="B58" s="146"/>
      <c r="C58" s="146"/>
      <c r="D58" s="145"/>
      <c r="E58" s="146"/>
      <c r="F58" s="146"/>
      <c r="G58" s="146"/>
      <c r="H58" s="146"/>
      <c r="I58" s="146"/>
      <c r="J58" s="146"/>
      <c r="K58" s="166"/>
      <c r="L58" s="166"/>
      <c r="M58" s="166"/>
      <c r="N58" s="148"/>
    </row>
    <row r="59" spans="1:14" s="71" customFormat="1" ht="25.5">
      <c r="A59" s="146" t="s">
        <v>114</v>
      </c>
      <c r="B59" s="146"/>
      <c r="C59" s="146"/>
      <c r="D59" s="145"/>
      <c r="E59" s="146"/>
      <c r="F59" s="146"/>
      <c r="G59" s="146"/>
      <c r="H59" s="146"/>
      <c r="I59" s="146"/>
      <c r="J59" s="146"/>
      <c r="K59" s="166"/>
      <c r="L59" s="166"/>
      <c r="M59" s="166"/>
      <c r="N59" s="148"/>
    </row>
    <row r="60" spans="1:14" s="71" customFormat="1" ht="25.5">
      <c r="A60" s="146"/>
      <c r="B60" s="146" t="s">
        <v>141</v>
      </c>
      <c r="C60" s="146"/>
      <c r="D60" s="145"/>
      <c r="E60" s="146"/>
      <c r="F60" s="146"/>
      <c r="G60" s="146"/>
      <c r="H60" s="146"/>
      <c r="I60" s="146"/>
      <c r="J60" s="146"/>
      <c r="K60" s="166"/>
      <c r="L60" s="166"/>
      <c r="M60" s="166"/>
      <c r="N60" s="148"/>
    </row>
    <row r="61" spans="1:14" s="71" customFormat="1" ht="25.5">
      <c r="A61" s="146"/>
      <c r="B61" s="146"/>
      <c r="C61" s="146"/>
      <c r="D61" s="145" t="s">
        <v>120</v>
      </c>
      <c r="E61" s="178"/>
      <c r="F61" s="179" t="s">
        <v>139</v>
      </c>
      <c r="G61" s="178"/>
      <c r="H61" s="151"/>
      <c r="I61" s="145" t="s">
        <v>120</v>
      </c>
      <c r="J61" s="146"/>
      <c r="K61" s="180">
        <f>ตัวอย่าง_PL!B32*100</f>
        <v>9485700</v>
      </c>
      <c r="L61" s="177"/>
      <c r="M61" s="180">
        <f>ตัวอย่าง_PL!D32*100</f>
        <v>4205300</v>
      </c>
      <c r="N61" s="148"/>
    </row>
    <row r="62" spans="1:14" s="71" customFormat="1" ht="25.5">
      <c r="A62" s="146"/>
      <c r="B62" s="146"/>
      <c r="C62" s="146"/>
      <c r="D62" s="145"/>
      <c r="E62" s="146"/>
      <c r="F62" s="145" t="s">
        <v>140</v>
      </c>
      <c r="G62" s="146"/>
      <c r="H62" s="146"/>
      <c r="I62" s="146"/>
      <c r="J62" s="146"/>
      <c r="K62" s="166">
        <f>ตัวอย่าง_BS!B41</f>
        <v>674527</v>
      </c>
      <c r="L62" s="177"/>
      <c r="M62" s="166">
        <f>ตัวอย่าง_BS!C41</f>
        <v>440171</v>
      </c>
      <c r="N62" s="148"/>
    </row>
    <row r="63" spans="1:14" s="71" customFormat="1" ht="25.5">
      <c r="A63" s="146"/>
      <c r="B63" s="146"/>
      <c r="C63" s="146"/>
      <c r="D63" s="145"/>
      <c r="E63" s="146"/>
      <c r="F63" s="145"/>
      <c r="G63" s="146"/>
      <c r="H63" s="146"/>
      <c r="I63" s="146"/>
      <c r="J63" s="146"/>
      <c r="K63" s="166"/>
      <c r="L63" s="177"/>
      <c r="M63" s="166"/>
      <c r="N63" s="148"/>
    </row>
    <row r="64" spans="1:14" s="71" customFormat="1" ht="25.5">
      <c r="A64" s="146"/>
      <c r="B64" s="146"/>
      <c r="C64" s="146"/>
      <c r="D64" s="145"/>
      <c r="E64" s="146"/>
      <c r="F64" s="146"/>
      <c r="G64" s="146"/>
      <c r="H64" s="146"/>
      <c r="I64" s="145" t="s">
        <v>120</v>
      </c>
      <c r="J64" s="146"/>
      <c r="K64" s="181">
        <f>K61/K62</f>
        <v>14.062743225993918</v>
      </c>
      <c r="L64" s="177"/>
      <c r="M64" s="181">
        <f>M61/M62</f>
        <v>9.5537870509415654</v>
      </c>
      <c r="N64" s="148"/>
    </row>
    <row r="65" spans="1:14" s="71" customFormat="1" ht="18.75" customHeight="1">
      <c r="A65" s="146"/>
      <c r="B65" s="146"/>
      <c r="C65" s="146"/>
      <c r="D65" s="145"/>
      <c r="E65" s="146"/>
      <c r="F65" s="146"/>
      <c r="G65" s="146"/>
      <c r="H65" s="146"/>
      <c r="I65" s="146"/>
      <c r="J65" s="146"/>
      <c r="K65" s="166"/>
      <c r="L65" s="166"/>
      <c r="M65" s="166"/>
      <c r="N65" s="148"/>
    </row>
    <row r="66" spans="1:14" s="71" customFormat="1" ht="25.5">
      <c r="A66" s="146"/>
      <c r="B66" s="146" t="s">
        <v>142</v>
      </c>
      <c r="C66" s="146"/>
      <c r="D66" s="145"/>
      <c r="E66" s="146"/>
      <c r="F66" s="146"/>
      <c r="G66" s="146"/>
      <c r="H66" s="146"/>
      <c r="I66" s="146"/>
      <c r="J66" s="146"/>
      <c r="K66" s="166"/>
      <c r="L66" s="166"/>
      <c r="M66" s="166"/>
      <c r="N66" s="148"/>
    </row>
    <row r="67" spans="1:14" s="71" customFormat="1" ht="25.5">
      <c r="A67" s="146"/>
      <c r="B67" s="146"/>
      <c r="C67" s="146"/>
      <c r="D67" s="145" t="s">
        <v>120</v>
      </c>
      <c r="E67" s="178"/>
      <c r="F67" s="179" t="s">
        <v>139</v>
      </c>
      <c r="G67" s="178"/>
      <c r="H67" s="151"/>
      <c r="I67" s="145" t="s">
        <v>120</v>
      </c>
      <c r="J67" s="146"/>
      <c r="K67" s="180">
        <f>K61</f>
        <v>9485700</v>
      </c>
      <c r="L67" s="177"/>
      <c r="M67" s="180">
        <f>M61</f>
        <v>4205300</v>
      </c>
      <c r="N67" s="148"/>
    </row>
    <row r="68" spans="1:14" s="71" customFormat="1" ht="25.5">
      <c r="A68" s="146"/>
      <c r="B68" s="146"/>
      <c r="C68" s="146"/>
      <c r="D68" s="145"/>
      <c r="E68" s="146"/>
      <c r="F68" s="145" t="s">
        <v>143</v>
      </c>
      <c r="G68" s="146"/>
      <c r="H68" s="146"/>
      <c r="I68" s="146"/>
      <c r="J68" s="146"/>
      <c r="K68" s="166">
        <f>SUM(ตัวอย่าง_BS!B57:B58)</f>
        <v>216252</v>
      </c>
      <c r="L68" s="177"/>
      <c r="M68" s="166">
        <f>SUM(ตัวอย่าง_BS!C57:C58)</f>
        <v>121396</v>
      </c>
      <c r="N68" s="148"/>
    </row>
    <row r="69" spans="1:14" s="71" customFormat="1" ht="25.5">
      <c r="A69" s="146"/>
      <c r="B69" s="146"/>
      <c r="C69" s="146"/>
      <c r="D69" s="145"/>
      <c r="E69" s="146"/>
      <c r="F69" s="145"/>
      <c r="G69" s="146"/>
      <c r="H69" s="146"/>
      <c r="I69" s="146"/>
      <c r="J69" s="146"/>
      <c r="K69" s="166"/>
      <c r="L69" s="177"/>
      <c r="M69" s="166"/>
      <c r="N69" s="148"/>
    </row>
    <row r="70" spans="1:14" s="71" customFormat="1" ht="25.5">
      <c r="A70" s="146"/>
      <c r="B70" s="146"/>
      <c r="C70" s="146"/>
      <c r="D70" s="145"/>
      <c r="E70" s="146"/>
      <c r="F70" s="146"/>
      <c r="G70" s="146"/>
      <c r="H70" s="146"/>
      <c r="I70" s="145" t="s">
        <v>120</v>
      </c>
      <c r="J70" s="146"/>
      <c r="K70" s="181">
        <f>K67/K68</f>
        <v>43.864102990954997</v>
      </c>
      <c r="L70" s="177"/>
      <c r="M70" s="181">
        <f>M67/M68</f>
        <v>34.641174338528451</v>
      </c>
      <c r="N70" s="148"/>
    </row>
    <row r="71" spans="1:14" s="71" customFormat="1" ht="18.75" customHeight="1">
      <c r="A71" s="146"/>
      <c r="B71" s="146"/>
      <c r="C71" s="146"/>
      <c r="D71" s="145"/>
      <c r="E71" s="146"/>
      <c r="F71" s="146"/>
      <c r="G71" s="146"/>
      <c r="H71" s="146"/>
      <c r="I71" s="146"/>
      <c r="J71" s="146"/>
      <c r="K71" s="166"/>
      <c r="L71" s="166"/>
      <c r="M71" s="166"/>
      <c r="N71" s="148"/>
    </row>
    <row r="72" spans="1:14" s="71" customFormat="1" ht="25.5">
      <c r="A72" s="146"/>
      <c r="B72" s="146" t="s">
        <v>116</v>
      </c>
      <c r="C72" s="146"/>
      <c r="D72" s="145"/>
      <c r="E72" s="146"/>
      <c r="F72" s="146"/>
      <c r="G72" s="146"/>
      <c r="H72" s="146"/>
      <c r="I72" s="146"/>
      <c r="J72" s="146"/>
      <c r="K72" s="166"/>
      <c r="L72" s="166"/>
      <c r="M72" s="166"/>
      <c r="N72" s="148"/>
    </row>
    <row r="73" spans="1:14" s="71" customFormat="1" ht="25.5">
      <c r="A73" s="146"/>
      <c r="B73" s="146"/>
      <c r="C73" s="146"/>
      <c r="D73" s="145" t="s">
        <v>120</v>
      </c>
      <c r="E73" s="178"/>
      <c r="F73" s="179" t="s">
        <v>144</v>
      </c>
      <c r="G73" s="178"/>
      <c r="H73" s="151"/>
      <c r="I73" s="145" t="s">
        <v>120</v>
      </c>
      <c r="J73" s="146"/>
      <c r="K73" s="180">
        <f>SUM(ตัวอย่าง_PL!B28,ตัวอย่าง_PL!B24)*100</f>
        <v>17944500</v>
      </c>
      <c r="L73" s="177"/>
      <c r="M73" s="180">
        <f>SUM(ตัวอย่าง_PL!D28,ตัวอย่าง_PL!D24)*100</f>
        <v>10142400</v>
      </c>
      <c r="N73" s="148"/>
    </row>
    <row r="74" spans="1:14" s="71" customFormat="1" ht="25.5">
      <c r="A74" s="146"/>
      <c r="B74" s="146"/>
      <c r="C74" s="146"/>
      <c r="D74" s="145"/>
      <c r="E74" s="146"/>
      <c r="F74" s="145" t="s">
        <v>145</v>
      </c>
      <c r="G74" s="146"/>
      <c r="H74" s="146"/>
      <c r="I74" s="146"/>
      <c r="J74" s="146"/>
      <c r="K74" s="166">
        <f>ตัวอย่าง_PL!B11</f>
        <v>1437317</v>
      </c>
      <c r="L74" s="177"/>
      <c r="M74" s="166">
        <f>ตัวอย่าง_PL!D11</f>
        <v>1034322</v>
      </c>
      <c r="N74" s="148"/>
    </row>
    <row r="75" spans="1:14" s="71" customFormat="1" ht="25.5">
      <c r="A75" s="146"/>
      <c r="B75" s="146"/>
      <c r="C75" s="146"/>
      <c r="D75" s="145"/>
      <c r="E75" s="146"/>
      <c r="F75" s="145"/>
      <c r="G75" s="146"/>
      <c r="H75" s="146"/>
      <c r="I75" s="146"/>
      <c r="J75" s="146"/>
      <c r="K75" s="166"/>
      <c r="L75" s="177"/>
      <c r="M75" s="166"/>
      <c r="N75" s="148"/>
    </row>
    <row r="76" spans="1:14" s="71" customFormat="1" ht="25.5">
      <c r="A76" s="146"/>
      <c r="B76" s="146"/>
      <c r="C76" s="146"/>
      <c r="D76" s="145"/>
      <c r="E76" s="146"/>
      <c r="F76" s="146"/>
      <c r="G76" s="146"/>
      <c r="H76" s="146"/>
      <c r="I76" s="145" t="s">
        <v>120</v>
      </c>
      <c r="J76" s="146"/>
      <c r="K76" s="181">
        <f>K73/K74</f>
        <v>12.484719793893762</v>
      </c>
      <c r="L76" s="177"/>
      <c r="M76" s="181">
        <f>M73/M74</f>
        <v>9.8058438281308913</v>
      </c>
      <c r="N76" s="148"/>
    </row>
    <row r="77" spans="1:14" s="71" customFormat="1" ht="18.75" customHeight="1">
      <c r="A77" s="146"/>
      <c r="B77" s="146"/>
      <c r="C77" s="146"/>
      <c r="D77" s="145"/>
      <c r="E77" s="146"/>
      <c r="F77" s="146"/>
      <c r="G77" s="146"/>
      <c r="H77" s="146"/>
      <c r="I77" s="146"/>
      <c r="J77" s="146"/>
      <c r="K77" s="166"/>
      <c r="L77" s="166"/>
      <c r="M77" s="166"/>
      <c r="N77" s="148"/>
    </row>
    <row r="78" spans="1:14" s="71" customFormat="1" ht="25.5">
      <c r="A78" s="146"/>
      <c r="B78" s="146" t="s">
        <v>117</v>
      </c>
      <c r="C78" s="146"/>
      <c r="D78" s="145"/>
      <c r="E78" s="146"/>
      <c r="F78" s="146"/>
      <c r="G78" s="146"/>
      <c r="H78" s="146"/>
      <c r="I78" s="146"/>
      <c r="J78" s="146"/>
      <c r="K78" s="166"/>
      <c r="L78" s="166"/>
      <c r="M78" s="166"/>
      <c r="N78" s="148"/>
    </row>
    <row r="79" spans="1:14" s="71" customFormat="1" ht="25.5">
      <c r="A79" s="146"/>
      <c r="B79" s="146"/>
      <c r="C79" s="146"/>
      <c r="D79" s="145" t="s">
        <v>120</v>
      </c>
      <c r="E79" s="178"/>
      <c r="F79" s="179" t="s">
        <v>146</v>
      </c>
      <c r="G79" s="178"/>
      <c r="H79" s="151"/>
      <c r="I79" s="145" t="s">
        <v>120</v>
      </c>
      <c r="J79" s="146"/>
      <c r="K79" s="180">
        <f>ตัวอย่าง_PL!B21*100</f>
        <v>55738500</v>
      </c>
      <c r="L79" s="177"/>
      <c r="M79" s="180">
        <f>ตัวอย่าง_PL!D21*100</f>
        <v>34452900</v>
      </c>
      <c r="N79" s="148"/>
    </row>
    <row r="80" spans="1:14" s="71" customFormat="1" ht="25.5">
      <c r="A80" s="146"/>
      <c r="B80" s="146"/>
      <c r="C80" s="146"/>
      <c r="D80" s="145"/>
      <c r="E80" s="146"/>
      <c r="F80" s="145" t="s">
        <v>145</v>
      </c>
      <c r="G80" s="146"/>
      <c r="H80" s="146"/>
      <c r="I80" s="146"/>
      <c r="J80" s="146"/>
      <c r="K80" s="166">
        <f>ตัวอย่าง_PL!B11</f>
        <v>1437317</v>
      </c>
      <c r="L80" s="177"/>
      <c r="M80" s="166">
        <f>ตัวอย่าง_PL!D11</f>
        <v>1034322</v>
      </c>
      <c r="N80" s="148"/>
    </row>
    <row r="81" spans="1:14" s="71" customFormat="1" ht="25.5">
      <c r="A81" s="146"/>
      <c r="B81" s="146"/>
      <c r="C81" s="146"/>
      <c r="D81" s="145"/>
      <c r="E81" s="146"/>
      <c r="F81" s="145"/>
      <c r="G81" s="146"/>
      <c r="H81" s="146"/>
      <c r="I81" s="146"/>
      <c r="J81" s="146"/>
      <c r="K81" s="166"/>
      <c r="L81" s="177"/>
      <c r="M81" s="166"/>
      <c r="N81" s="148"/>
    </row>
    <row r="82" spans="1:14" s="71" customFormat="1" ht="25.5">
      <c r="A82" s="146"/>
      <c r="B82" s="146"/>
      <c r="C82" s="146"/>
      <c r="D82" s="145"/>
      <c r="E82" s="146"/>
      <c r="F82" s="146"/>
      <c r="G82" s="146"/>
      <c r="H82" s="146"/>
      <c r="I82" s="145" t="s">
        <v>120</v>
      </c>
      <c r="J82" s="146"/>
      <c r="K82" s="181">
        <f>K79/K80</f>
        <v>38.779545500401092</v>
      </c>
      <c r="L82" s="177"/>
      <c r="M82" s="181">
        <f>M79/M80</f>
        <v>33.309646319037981</v>
      </c>
      <c r="N82" s="148"/>
    </row>
    <row r="83" spans="1:14" s="71" customFormat="1" ht="25.5">
      <c r="A83" s="146"/>
      <c r="B83" s="146"/>
      <c r="C83" s="146"/>
      <c r="D83" s="145"/>
      <c r="E83" s="146"/>
      <c r="F83" s="146"/>
      <c r="G83" s="146"/>
      <c r="H83" s="146"/>
      <c r="I83" s="146"/>
      <c r="J83" s="146"/>
      <c r="K83" s="166"/>
      <c r="L83" s="166"/>
      <c r="M83" s="166"/>
      <c r="N83" s="148"/>
    </row>
    <row r="84" spans="1:14" s="71" customFormat="1" ht="25.5">
      <c r="A84" s="146"/>
      <c r="B84" s="146" t="s">
        <v>147</v>
      </c>
      <c r="C84" s="146"/>
      <c r="D84" s="145"/>
      <c r="E84" s="146"/>
      <c r="F84" s="146"/>
      <c r="G84" s="146"/>
      <c r="H84" s="146"/>
      <c r="I84" s="146"/>
      <c r="J84" s="146"/>
      <c r="K84" s="166"/>
      <c r="L84" s="166"/>
      <c r="M84" s="166"/>
      <c r="N84" s="148"/>
    </row>
    <row r="85" spans="1:14" s="71" customFormat="1" ht="25.5">
      <c r="A85" s="146"/>
      <c r="B85" s="146"/>
      <c r="C85" s="146"/>
      <c r="D85" s="145" t="s">
        <v>120</v>
      </c>
      <c r="E85" s="178"/>
      <c r="F85" s="179" t="s">
        <v>148</v>
      </c>
      <c r="G85" s="178"/>
      <c r="H85" s="151"/>
      <c r="I85" s="145" t="s">
        <v>120</v>
      </c>
      <c r="J85" s="146"/>
      <c r="K85" s="187">
        <v>6.9</v>
      </c>
      <c r="L85" s="177"/>
      <c r="M85" s="187">
        <v>4.5</v>
      </c>
      <c r="N85" s="148"/>
    </row>
    <row r="86" spans="1:14" s="71" customFormat="1" ht="25.5">
      <c r="A86" s="146"/>
      <c r="B86" s="146"/>
      <c r="C86" s="146"/>
      <c r="D86" s="145"/>
      <c r="E86" s="146"/>
      <c r="F86" s="145" t="s">
        <v>149</v>
      </c>
      <c r="G86" s="146"/>
      <c r="H86" s="146"/>
      <c r="I86" s="146"/>
      <c r="J86" s="146"/>
      <c r="K86" s="184">
        <f>(ตัวอย่าง_PL!B32/ตัวอย่าง_BS!B57)</f>
        <v>5.0880759534409696</v>
      </c>
      <c r="L86" s="177"/>
      <c r="M86" s="184">
        <f>ตัวอย่าง_PL!D32/ตัวอย่าง_BS!C57</f>
        <v>2.2556991900445209</v>
      </c>
      <c r="N86" s="148"/>
    </row>
    <row r="87" spans="1:14" s="71" customFormat="1" ht="25.5">
      <c r="A87" s="146"/>
      <c r="B87" s="146"/>
      <c r="C87" s="146"/>
      <c r="D87" s="145"/>
      <c r="E87" s="146"/>
      <c r="F87" s="145"/>
      <c r="G87" s="146"/>
      <c r="H87" s="146"/>
      <c r="I87" s="146"/>
      <c r="J87" s="146"/>
      <c r="K87" s="166"/>
      <c r="L87" s="177"/>
      <c r="M87" s="166"/>
      <c r="N87" s="148"/>
    </row>
    <row r="88" spans="1:14" s="71" customFormat="1" ht="25.5">
      <c r="A88" s="146"/>
      <c r="B88" s="146"/>
      <c r="C88" s="146"/>
      <c r="D88" s="145"/>
      <c r="E88" s="146"/>
      <c r="F88" s="146"/>
      <c r="G88" s="146"/>
      <c r="H88" s="146"/>
      <c r="I88" s="145" t="s">
        <v>120</v>
      </c>
      <c r="J88" s="146"/>
      <c r="K88" s="181">
        <f>K85/K86</f>
        <v>1.3561118314937222</v>
      </c>
      <c r="L88" s="177"/>
      <c r="M88" s="181">
        <f>M85/M86</f>
        <v>1.9949468527810144</v>
      </c>
      <c r="N88" s="148"/>
    </row>
    <row r="89" spans="1:14" s="71" customFormat="1" ht="25.5">
      <c r="A89" s="146"/>
      <c r="B89" s="146"/>
      <c r="C89" s="146"/>
      <c r="D89" s="145"/>
      <c r="E89" s="146"/>
      <c r="F89" s="146"/>
      <c r="G89" s="146"/>
      <c r="H89" s="146"/>
      <c r="I89" s="146"/>
      <c r="J89" s="146"/>
      <c r="K89" s="166"/>
      <c r="L89" s="166"/>
      <c r="M89" s="166"/>
      <c r="N89" s="148"/>
    </row>
    <row r="90" spans="1:14" s="71" customFormat="1" ht="25.5">
      <c r="A90" s="146" t="s">
        <v>115</v>
      </c>
      <c r="B90" s="146"/>
      <c r="C90" s="146"/>
      <c r="D90" s="145"/>
      <c r="E90" s="146"/>
      <c r="F90" s="146"/>
      <c r="G90" s="146"/>
      <c r="H90" s="146"/>
      <c r="I90" s="146"/>
      <c r="J90" s="146"/>
      <c r="K90" s="166"/>
      <c r="L90" s="166"/>
      <c r="M90" s="166"/>
      <c r="N90" s="148"/>
    </row>
    <row r="91" spans="1:14" s="71" customFormat="1" ht="25.5">
      <c r="A91" s="146"/>
      <c r="B91" s="146" t="s">
        <v>151</v>
      </c>
      <c r="C91" s="146"/>
      <c r="D91" s="145"/>
      <c r="E91" s="146"/>
      <c r="F91" s="146"/>
      <c r="G91" s="146"/>
      <c r="H91" s="146"/>
      <c r="I91" s="146"/>
      <c r="J91" s="146"/>
      <c r="K91" s="166"/>
      <c r="L91" s="166"/>
      <c r="M91" s="166"/>
      <c r="N91" s="148"/>
    </row>
    <row r="92" spans="1:14" s="71" customFormat="1" ht="25.5">
      <c r="A92" s="146"/>
      <c r="B92" s="146"/>
      <c r="C92" s="146"/>
      <c r="D92" s="145" t="s">
        <v>120</v>
      </c>
      <c r="E92" s="178"/>
      <c r="F92" s="179" t="s">
        <v>150</v>
      </c>
      <c r="G92" s="178"/>
      <c r="H92" s="151"/>
      <c r="I92" s="145" t="s">
        <v>120</v>
      </c>
      <c r="J92" s="146"/>
      <c r="K92" s="180">
        <f>SUM(ตัวอย่าง_BS!B52:B54)</f>
        <v>458275</v>
      </c>
      <c r="L92" s="177"/>
      <c r="M92" s="180">
        <f>SUM(ตัวอย่าง_BS!C52:C54)</f>
        <v>318775</v>
      </c>
      <c r="N92" s="148"/>
    </row>
    <row r="93" spans="1:14" s="71" customFormat="1" ht="25.5">
      <c r="A93" s="146"/>
      <c r="B93" s="146"/>
      <c r="C93" s="146"/>
      <c r="D93" s="145"/>
      <c r="E93" s="146"/>
      <c r="F93" s="145" t="s">
        <v>140</v>
      </c>
      <c r="G93" s="146"/>
      <c r="H93" s="146"/>
      <c r="I93" s="146"/>
      <c r="J93" s="146"/>
      <c r="K93" s="166">
        <f>ตัวอย่าง_BS!B41</f>
        <v>674527</v>
      </c>
      <c r="L93" s="177"/>
      <c r="M93" s="166">
        <f>ตัวอย่าง_BS!C41</f>
        <v>440171</v>
      </c>
      <c r="N93" s="148"/>
    </row>
    <row r="94" spans="1:14" s="71" customFormat="1" ht="25.5">
      <c r="A94" s="146"/>
      <c r="B94" s="146"/>
      <c r="C94" s="146"/>
      <c r="D94" s="145"/>
      <c r="E94" s="146"/>
      <c r="F94" s="145"/>
      <c r="G94" s="146"/>
      <c r="H94" s="146"/>
      <c r="I94" s="146"/>
      <c r="J94" s="146"/>
      <c r="K94" s="166"/>
      <c r="L94" s="177"/>
      <c r="M94" s="166"/>
      <c r="N94" s="148"/>
    </row>
    <row r="95" spans="1:14" s="71" customFormat="1" ht="25.5">
      <c r="A95" s="146"/>
      <c r="B95" s="146"/>
      <c r="C95" s="146"/>
      <c r="D95" s="145"/>
      <c r="E95" s="146"/>
      <c r="F95" s="146"/>
      <c r="G95" s="146"/>
      <c r="H95" s="146"/>
      <c r="I95" s="145" t="s">
        <v>120</v>
      </c>
      <c r="J95" s="146"/>
      <c r="K95" s="181">
        <f>K92/K93</f>
        <v>0.67940201059409033</v>
      </c>
      <c r="L95" s="177"/>
      <c r="M95" s="181">
        <f>M92/M93</f>
        <v>0.72420718311747023</v>
      </c>
      <c r="N95" s="148"/>
    </row>
    <row r="96" spans="1:14" s="71" customFormat="1" ht="25.5">
      <c r="A96" s="146"/>
      <c r="B96" s="146"/>
      <c r="C96" s="146"/>
      <c r="D96" s="145"/>
      <c r="E96" s="146"/>
      <c r="F96" s="146"/>
      <c r="G96" s="146"/>
      <c r="H96" s="146"/>
      <c r="I96" s="146"/>
      <c r="J96" s="146"/>
      <c r="K96" s="166"/>
      <c r="L96" s="166"/>
      <c r="M96" s="166"/>
      <c r="N96" s="148"/>
    </row>
    <row r="97" spans="1:14" s="71" customFormat="1" ht="25.5">
      <c r="A97" s="146"/>
      <c r="B97" s="146" t="s">
        <v>152</v>
      </c>
      <c r="C97" s="146"/>
      <c r="D97" s="145"/>
      <c r="E97" s="146"/>
      <c r="F97" s="146"/>
      <c r="G97" s="146"/>
      <c r="H97" s="146"/>
      <c r="I97" s="146"/>
      <c r="J97" s="146"/>
      <c r="K97" s="166"/>
      <c r="L97" s="166"/>
      <c r="M97" s="166"/>
      <c r="N97" s="148"/>
    </row>
    <row r="98" spans="1:14" s="71" customFormat="1" ht="25.5">
      <c r="A98" s="146"/>
      <c r="B98" s="146"/>
      <c r="C98" s="146"/>
      <c r="D98" s="145" t="s">
        <v>120</v>
      </c>
      <c r="E98" s="178"/>
      <c r="F98" s="179" t="s">
        <v>150</v>
      </c>
      <c r="G98" s="178"/>
      <c r="H98" s="151"/>
      <c r="I98" s="145" t="s">
        <v>120</v>
      </c>
      <c r="J98" s="146"/>
      <c r="K98" s="180">
        <f>SUM(ตัวอย่าง_BS!B52:B54)</f>
        <v>458275</v>
      </c>
      <c r="L98" s="177"/>
      <c r="M98" s="180">
        <f>SUM(ตัวอย่าง_BS!C52:C54)</f>
        <v>318775</v>
      </c>
      <c r="N98" s="148"/>
    </row>
    <row r="99" spans="1:14" s="71" customFormat="1" ht="25.5">
      <c r="A99" s="146"/>
      <c r="B99" s="146"/>
      <c r="C99" s="146"/>
      <c r="D99" s="145"/>
      <c r="E99" s="146"/>
      <c r="F99" s="145" t="s">
        <v>57</v>
      </c>
      <c r="G99" s="146"/>
      <c r="H99" s="146"/>
      <c r="I99" s="146"/>
      <c r="J99" s="146"/>
      <c r="K99" s="166">
        <f>SUM(ตัวอย่าง_BS!B57:B58)</f>
        <v>216252</v>
      </c>
      <c r="L99" s="177"/>
      <c r="M99" s="166">
        <f>SUM(ตัวอย่าง_BS!C57:C58)</f>
        <v>121396</v>
      </c>
      <c r="N99" s="148"/>
    </row>
    <row r="100" spans="1:14" s="71" customFormat="1" ht="25.5">
      <c r="A100" s="146"/>
      <c r="B100" s="146"/>
      <c r="C100" s="146"/>
      <c r="D100" s="145"/>
      <c r="E100" s="146"/>
      <c r="F100" s="145"/>
      <c r="G100" s="146"/>
      <c r="H100" s="146"/>
      <c r="I100" s="146"/>
      <c r="J100" s="146"/>
      <c r="K100" s="166"/>
      <c r="L100" s="177"/>
      <c r="M100" s="166"/>
      <c r="N100" s="148"/>
    </row>
    <row r="101" spans="1:14" s="71" customFormat="1" ht="25.5">
      <c r="A101" s="146"/>
      <c r="B101" s="146"/>
      <c r="C101" s="146"/>
      <c r="D101" s="145"/>
      <c r="E101" s="146"/>
      <c r="F101" s="146"/>
      <c r="G101" s="146"/>
      <c r="H101" s="146"/>
      <c r="I101" s="145" t="s">
        <v>120</v>
      </c>
      <c r="J101" s="146"/>
      <c r="K101" s="181">
        <f>K98/K99</f>
        <v>2.1191711521743151</v>
      </c>
      <c r="L101" s="177"/>
      <c r="M101" s="181">
        <f>M98/M99</f>
        <v>2.6259102441596101</v>
      </c>
      <c r="N101" s="148"/>
    </row>
    <row r="102" spans="1:14" s="71" customFormat="1" ht="25.5">
      <c r="A102" s="146"/>
      <c r="B102" s="146"/>
      <c r="C102" s="146"/>
      <c r="D102" s="145"/>
      <c r="E102" s="146"/>
      <c r="F102" s="146"/>
      <c r="G102" s="146"/>
      <c r="H102" s="146"/>
      <c r="I102" s="146"/>
      <c r="J102" s="146"/>
      <c r="K102" s="166"/>
      <c r="L102" s="166"/>
      <c r="M102" s="166"/>
      <c r="N102" s="148"/>
    </row>
    <row r="103" spans="1:14" s="71" customFormat="1" ht="25.5">
      <c r="A103" s="146"/>
      <c r="B103" s="146" t="s">
        <v>155</v>
      </c>
      <c r="C103" s="146"/>
      <c r="D103" s="145"/>
      <c r="E103" s="146"/>
      <c r="F103" s="146"/>
      <c r="G103" s="146"/>
      <c r="H103" s="146"/>
      <c r="I103" s="146"/>
      <c r="J103" s="146"/>
      <c r="K103" s="166"/>
      <c r="L103" s="166"/>
      <c r="M103" s="166"/>
      <c r="N103" s="148"/>
    </row>
    <row r="104" spans="1:14" s="71" customFormat="1" ht="25.5">
      <c r="A104" s="146"/>
      <c r="B104" s="146"/>
      <c r="C104" s="146"/>
      <c r="D104" s="145" t="s">
        <v>120</v>
      </c>
      <c r="E104" s="178"/>
      <c r="F104" s="179" t="s">
        <v>153</v>
      </c>
      <c r="G104" s="178"/>
      <c r="H104" s="151"/>
      <c r="I104" s="145" t="s">
        <v>120</v>
      </c>
      <c r="J104" s="146"/>
      <c r="K104" s="180">
        <f>ตัวอย่าง_PL!B28</f>
        <v>145946</v>
      </c>
      <c r="L104" s="177"/>
      <c r="M104" s="180">
        <f>ตัวอย่าง_PL!D28</f>
        <v>75370</v>
      </c>
      <c r="N104" s="148"/>
    </row>
    <row r="105" spans="1:14" s="71" customFormat="1" ht="25.5">
      <c r="A105" s="146"/>
      <c r="B105" s="146"/>
      <c r="C105" s="146"/>
      <c r="D105" s="145"/>
      <c r="E105" s="146"/>
      <c r="F105" s="145" t="s">
        <v>154</v>
      </c>
      <c r="G105" s="146"/>
      <c r="H105" s="146"/>
      <c r="I105" s="146"/>
      <c r="J105" s="146"/>
      <c r="K105" s="166">
        <f>ตัวอย่าง_PL!B29</f>
        <v>19471</v>
      </c>
      <c r="L105" s="177"/>
      <c r="M105" s="166">
        <f>ตัวอย่าง_PL!D29</f>
        <v>19279</v>
      </c>
      <c r="N105" s="148"/>
    </row>
    <row r="106" spans="1:14" s="71" customFormat="1" ht="25.5">
      <c r="A106" s="146"/>
      <c r="B106" s="146"/>
      <c r="C106" s="146"/>
      <c r="D106" s="145"/>
      <c r="E106" s="146"/>
      <c r="F106" s="145"/>
      <c r="G106" s="146"/>
      <c r="H106" s="146"/>
      <c r="I106" s="146"/>
      <c r="J106" s="146"/>
      <c r="K106" s="166"/>
      <c r="L106" s="177"/>
      <c r="M106" s="166"/>
      <c r="N106" s="148"/>
    </row>
    <row r="107" spans="1:14" s="71" customFormat="1" ht="25.5">
      <c r="A107" s="146"/>
      <c r="B107" s="146"/>
      <c r="C107" s="146"/>
      <c r="D107" s="145"/>
      <c r="E107" s="146"/>
      <c r="F107" s="146"/>
      <c r="G107" s="146"/>
      <c r="H107" s="146"/>
      <c r="I107" s="145" t="s">
        <v>120</v>
      </c>
      <c r="J107" s="146"/>
      <c r="K107" s="181">
        <f>K104/K105</f>
        <v>7.4955574957629292</v>
      </c>
      <c r="L107" s="177"/>
      <c r="M107" s="181">
        <f>M104/M105</f>
        <v>3.9094351366772138</v>
      </c>
      <c r="N107" s="148"/>
    </row>
    <row r="108" spans="1:14" s="71" customFormat="1" ht="25.5">
      <c r="A108" s="146"/>
      <c r="B108" s="146"/>
      <c r="C108" s="146"/>
      <c r="D108" s="145"/>
      <c r="E108" s="146"/>
      <c r="F108" s="146"/>
      <c r="G108" s="146"/>
      <c r="H108" s="146"/>
      <c r="I108" s="146"/>
      <c r="J108" s="146"/>
      <c r="K108" s="166"/>
      <c r="L108" s="166"/>
      <c r="M108" s="166"/>
      <c r="N108" s="148"/>
    </row>
    <row r="109" spans="1:14" s="71" customFormat="1" ht="25.5">
      <c r="A109" s="146"/>
      <c r="B109" s="146"/>
      <c r="C109" s="146"/>
      <c r="D109" s="145"/>
      <c r="E109" s="146"/>
      <c r="F109" s="146"/>
      <c r="G109" s="146"/>
      <c r="H109" s="146"/>
      <c r="I109" s="146"/>
      <c r="J109" s="146"/>
      <c r="K109" s="166"/>
      <c r="L109" s="166"/>
      <c r="M109" s="166"/>
      <c r="N109" s="148"/>
    </row>
    <row r="110" spans="1:14" s="71" customFormat="1" ht="25.5">
      <c r="A110" s="146"/>
      <c r="B110" s="146"/>
      <c r="C110" s="146"/>
      <c r="D110" s="145"/>
      <c r="E110" s="146"/>
      <c r="F110" s="146"/>
      <c r="G110" s="146"/>
      <c r="H110" s="146"/>
      <c r="I110" s="146"/>
      <c r="J110" s="146"/>
      <c r="K110" s="166"/>
      <c r="L110" s="166"/>
      <c r="M110" s="166"/>
      <c r="N110" s="148"/>
    </row>
    <row r="111" spans="1:14" s="71" customFormat="1" ht="25.5">
      <c r="A111" s="146"/>
      <c r="B111" s="146"/>
      <c r="C111" s="146"/>
      <c r="D111" s="145"/>
      <c r="E111" s="146"/>
      <c r="F111" s="146"/>
      <c r="G111" s="146"/>
      <c r="H111" s="146"/>
      <c r="I111" s="146"/>
      <c r="J111" s="146"/>
      <c r="K111" s="166"/>
      <c r="L111" s="166"/>
      <c r="M111" s="166"/>
      <c r="N111" s="148"/>
    </row>
    <row r="112" spans="1:14" s="71" customFormat="1" ht="25.5">
      <c r="A112" s="146"/>
      <c r="B112" s="146"/>
      <c r="C112" s="146"/>
      <c r="D112" s="145"/>
      <c r="E112" s="146"/>
      <c r="F112" s="146"/>
      <c r="G112" s="146"/>
      <c r="H112" s="146"/>
      <c r="I112" s="146"/>
      <c r="J112" s="146"/>
      <c r="K112" s="166"/>
      <c r="L112" s="166"/>
      <c r="M112" s="166"/>
      <c r="N112" s="148"/>
    </row>
    <row r="113" spans="1:14" s="71" customFormat="1" ht="25.5">
      <c r="A113" s="146"/>
      <c r="B113" s="146"/>
      <c r="C113" s="146"/>
      <c r="D113" s="145"/>
      <c r="E113" s="146"/>
      <c r="F113" s="146"/>
      <c r="G113" s="146"/>
      <c r="H113" s="146"/>
      <c r="I113" s="146"/>
      <c r="J113" s="146"/>
      <c r="K113" s="166"/>
      <c r="L113" s="166"/>
      <c r="M113" s="166"/>
      <c r="N113" s="148"/>
    </row>
    <row r="114" spans="1:14" s="71" customFormat="1" ht="25.5">
      <c r="A114" s="146"/>
      <c r="B114" s="146"/>
      <c r="C114" s="146"/>
      <c r="D114" s="145"/>
      <c r="E114" s="146"/>
      <c r="F114" s="146"/>
      <c r="G114" s="146"/>
      <c r="H114" s="146"/>
      <c r="I114" s="146"/>
      <c r="J114" s="146"/>
      <c r="K114" s="166"/>
      <c r="L114" s="166"/>
      <c r="M114" s="166"/>
      <c r="N114" s="148"/>
    </row>
    <row r="115" spans="1:14" s="71" customFormat="1" ht="25.5">
      <c r="A115" s="146"/>
      <c r="B115" s="146"/>
      <c r="C115" s="146"/>
      <c r="D115" s="145"/>
      <c r="E115" s="146"/>
      <c r="F115" s="146"/>
      <c r="G115" s="146"/>
      <c r="H115" s="146"/>
      <c r="I115" s="146"/>
      <c r="J115" s="146"/>
      <c r="K115" s="166"/>
      <c r="L115" s="166"/>
      <c r="M115" s="166"/>
      <c r="N115" s="148"/>
    </row>
    <row r="116" spans="1:14" s="71" customFormat="1" ht="25.5">
      <c r="A116" s="146"/>
      <c r="B116" s="146"/>
      <c r="C116" s="146"/>
      <c r="D116" s="145"/>
      <c r="E116" s="146"/>
      <c r="F116" s="146"/>
      <c r="G116" s="146"/>
      <c r="H116" s="146"/>
      <c r="I116" s="146"/>
      <c r="J116" s="146"/>
      <c r="K116" s="166"/>
      <c r="L116" s="166"/>
      <c r="M116" s="166"/>
      <c r="N116" s="148"/>
    </row>
    <row r="117" spans="1:14" s="71" customFormat="1" ht="25.5">
      <c r="A117" s="146"/>
      <c r="B117" s="146"/>
      <c r="C117" s="146"/>
      <c r="D117" s="145"/>
      <c r="E117" s="146"/>
      <c r="F117" s="146"/>
      <c r="G117" s="146"/>
      <c r="H117" s="146"/>
      <c r="I117" s="146"/>
      <c r="J117" s="146"/>
      <c r="K117" s="166"/>
      <c r="L117" s="166"/>
      <c r="M117" s="166"/>
      <c r="N117" s="148"/>
    </row>
    <row r="118" spans="1:14" s="71" customFormat="1" ht="25.5">
      <c r="A118" s="146"/>
      <c r="B118" s="146"/>
      <c r="C118" s="146"/>
      <c r="D118" s="145"/>
      <c r="E118" s="146"/>
      <c r="F118" s="146"/>
      <c r="G118" s="146"/>
      <c r="H118" s="146"/>
      <c r="I118" s="146"/>
      <c r="J118" s="146"/>
      <c r="K118" s="166"/>
      <c r="L118" s="166"/>
      <c r="M118" s="166"/>
      <c r="N118" s="148"/>
    </row>
    <row r="119" spans="1:14" s="71" customFormat="1" ht="25.5">
      <c r="A119" s="146"/>
      <c r="B119" s="146"/>
      <c r="C119" s="146"/>
      <c r="D119" s="145"/>
      <c r="E119" s="146"/>
      <c r="F119" s="146"/>
      <c r="G119" s="146"/>
      <c r="H119" s="146"/>
      <c r="I119" s="146"/>
      <c r="J119" s="146"/>
      <c r="K119" s="166"/>
      <c r="L119" s="166"/>
      <c r="M119" s="166"/>
      <c r="N119" s="148"/>
    </row>
    <row r="120" spans="1:14" s="71" customFormat="1" ht="25.5">
      <c r="A120" s="148"/>
      <c r="B120" s="148"/>
      <c r="C120" s="148"/>
      <c r="D120" s="147"/>
      <c r="E120" s="148"/>
      <c r="F120" s="148"/>
      <c r="G120" s="148"/>
      <c r="H120" s="148"/>
      <c r="I120" s="148"/>
      <c r="J120" s="148"/>
      <c r="K120" s="168"/>
      <c r="L120" s="168"/>
      <c r="M120" s="168"/>
      <c r="N120" s="148"/>
    </row>
    <row r="121" spans="1:14" s="71" customFormat="1" ht="25.5">
      <c r="A121" s="148"/>
      <c r="B121" s="148"/>
      <c r="C121" s="148"/>
      <c r="D121" s="147"/>
      <c r="E121" s="148"/>
      <c r="F121" s="148"/>
      <c r="G121" s="148"/>
      <c r="H121" s="148"/>
      <c r="I121" s="148"/>
      <c r="J121" s="148"/>
      <c r="K121" s="168"/>
      <c r="L121" s="168"/>
      <c r="M121" s="168"/>
      <c r="N121" s="148"/>
    </row>
    <row r="122" spans="1:14" s="71" customFormat="1" ht="25.5">
      <c r="A122" s="148"/>
      <c r="B122" s="148"/>
      <c r="C122" s="148"/>
      <c r="D122" s="147"/>
      <c r="E122" s="148"/>
      <c r="F122" s="148"/>
      <c r="G122" s="148"/>
      <c r="H122" s="148"/>
      <c r="I122" s="148"/>
      <c r="J122" s="148"/>
      <c r="K122" s="168"/>
      <c r="L122" s="168"/>
      <c r="M122" s="168"/>
      <c r="N122" s="148"/>
    </row>
    <row r="123" spans="1:14" s="71" customFormat="1" ht="25.5">
      <c r="A123" s="148"/>
      <c r="B123" s="148"/>
      <c r="C123" s="148"/>
      <c r="D123" s="147"/>
      <c r="E123" s="148"/>
      <c r="F123" s="148"/>
      <c r="G123" s="148"/>
      <c r="H123" s="148"/>
      <c r="I123" s="148"/>
      <c r="J123" s="148"/>
      <c r="K123" s="168"/>
      <c r="L123" s="168"/>
      <c r="M123" s="168"/>
      <c r="N123" s="148"/>
    </row>
    <row r="124" spans="1:14" s="71" customFormat="1" ht="25.5">
      <c r="A124" s="148"/>
      <c r="B124" s="148"/>
      <c r="C124" s="148"/>
      <c r="D124" s="147"/>
      <c r="E124" s="148"/>
      <c r="F124" s="148"/>
      <c r="G124" s="148"/>
      <c r="H124" s="148"/>
      <c r="I124" s="148"/>
      <c r="J124" s="148"/>
      <c r="K124" s="168"/>
      <c r="L124" s="168"/>
      <c r="M124" s="168"/>
      <c r="N124" s="148"/>
    </row>
    <row r="125" spans="1:14" s="71" customFormat="1" ht="25.5">
      <c r="A125" s="148"/>
      <c r="B125" s="148"/>
      <c r="C125" s="148"/>
      <c r="D125" s="147"/>
      <c r="E125" s="148"/>
      <c r="F125" s="148"/>
      <c r="G125" s="148"/>
      <c r="H125" s="148"/>
      <c r="I125" s="148"/>
      <c r="J125" s="148"/>
      <c r="K125" s="168"/>
      <c r="L125" s="168"/>
      <c r="M125" s="168"/>
      <c r="N125" s="148"/>
    </row>
    <row r="126" spans="1:14" s="71" customFormat="1" ht="25.5">
      <c r="A126" s="148"/>
      <c r="B126" s="148"/>
      <c r="C126" s="148"/>
      <c r="D126" s="147"/>
      <c r="E126" s="148"/>
      <c r="F126" s="148"/>
      <c r="G126" s="148"/>
      <c r="H126" s="148"/>
      <c r="I126" s="148"/>
      <c r="J126" s="148"/>
      <c r="K126" s="168"/>
      <c r="L126" s="168"/>
      <c r="M126" s="168"/>
      <c r="N126" s="148"/>
    </row>
    <row r="127" spans="1:14" s="71" customFormat="1" ht="25.5">
      <c r="A127" s="148"/>
      <c r="B127" s="148"/>
      <c r="C127" s="148"/>
      <c r="D127" s="147"/>
      <c r="E127" s="148"/>
      <c r="F127" s="148"/>
      <c r="G127" s="148"/>
      <c r="H127" s="148"/>
      <c r="I127" s="148"/>
      <c r="J127" s="148"/>
      <c r="K127" s="168"/>
      <c r="L127" s="168"/>
      <c r="M127" s="168"/>
      <c r="N127" s="148"/>
    </row>
    <row r="128" spans="1:14" s="71" customFormat="1" ht="25.5">
      <c r="A128" s="148"/>
      <c r="B128" s="148"/>
      <c r="C128" s="148"/>
      <c r="D128" s="147"/>
      <c r="E128" s="148"/>
      <c r="F128" s="148"/>
      <c r="G128" s="148"/>
      <c r="H128" s="148"/>
      <c r="I128" s="148"/>
      <c r="J128" s="148"/>
      <c r="K128" s="168"/>
      <c r="L128" s="168"/>
      <c r="M128" s="168"/>
      <c r="N128" s="148"/>
    </row>
    <row r="129" spans="1:14" s="71" customFormat="1" ht="25.5">
      <c r="A129" s="148"/>
      <c r="B129" s="148"/>
      <c r="C129" s="148"/>
      <c r="D129" s="147"/>
      <c r="E129" s="148"/>
      <c r="F129" s="148"/>
      <c r="G129" s="148"/>
      <c r="H129" s="148"/>
      <c r="I129" s="148"/>
      <c r="J129" s="148"/>
      <c r="K129" s="168"/>
      <c r="L129" s="168"/>
      <c r="M129" s="168"/>
      <c r="N129" s="148"/>
    </row>
    <row r="130" spans="1:14" s="71" customFormat="1" ht="25.5">
      <c r="A130" s="148"/>
      <c r="B130" s="148"/>
      <c r="C130" s="148"/>
      <c r="D130" s="147"/>
      <c r="E130" s="148"/>
      <c r="F130" s="148"/>
      <c r="G130" s="148"/>
      <c r="H130" s="148"/>
      <c r="I130" s="148"/>
      <c r="J130" s="148"/>
      <c r="K130" s="168"/>
      <c r="L130" s="168"/>
      <c r="M130" s="168"/>
      <c r="N130" s="148"/>
    </row>
    <row r="131" spans="1:14" s="71" customFormat="1" ht="25.5">
      <c r="A131" s="148"/>
      <c r="B131" s="148"/>
      <c r="C131" s="148"/>
      <c r="D131" s="147"/>
      <c r="E131" s="148"/>
      <c r="F131" s="148"/>
      <c r="G131" s="148"/>
      <c r="H131" s="148"/>
      <c r="I131" s="148"/>
      <c r="J131" s="148"/>
      <c r="K131" s="168"/>
      <c r="L131" s="168"/>
      <c r="M131" s="168"/>
      <c r="N131" s="148"/>
    </row>
    <row r="132" spans="1:14" s="71" customFormat="1" ht="25.5">
      <c r="A132" s="148"/>
      <c r="B132" s="148"/>
      <c r="C132" s="148"/>
      <c r="D132" s="147"/>
      <c r="E132" s="148"/>
      <c r="F132" s="148"/>
      <c r="G132" s="148"/>
      <c r="H132" s="148"/>
      <c r="I132" s="148"/>
      <c r="J132" s="148"/>
      <c r="K132" s="168"/>
      <c r="L132" s="168"/>
      <c r="M132" s="168"/>
      <c r="N132" s="148"/>
    </row>
    <row r="133" spans="1:14" s="71" customFormat="1" ht="25.5">
      <c r="A133" s="148"/>
      <c r="B133" s="148"/>
      <c r="C133" s="148"/>
      <c r="D133" s="147"/>
      <c r="E133" s="148"/>
      <c r="F133" s="148"/>
      <c r="G133" s="148"/>
      <c r="H133" s="148"/>
      <c r="I133" s="148"/>
      <c r="J133" s="148"/>
      <c r="K133" s="168"/>
      <c r="L133" s="168"/>
      <c r="M133" s="168"/>
      <c r="N133" s="148"/>
    </row>
    <row r="134" spans="1:14" s="71" customFormat="1" ht="25.5">
      <c r="A134" s="148"/>
      <c r="B134" s="148"/>
      <c r="C134" s="148"/>
      <c r="D134" s="147"/>
      <c r="E134" s="148"/>
      <c r="F134" s="148"/>
      <c r="G134" s="148"/>
      <c r="H134" s="148"/>
      <c r="I134" s="148"/>
      <c r="J134" s="148"/>
      <c r="K134" s="168"/>
      <c r="L134" s="168"/>
      <c r="M134" s="168"/>
      <c r="N134" s="148"/>
    </row>
  </sheetData>
  <mergeCells count="1">
    <mergeCell ref="A8:I8"/>
  </mergeCells>
  <pageMargins left="0.70866141732283472" right="0.43307086614173229" top="0.55118110236220474" bottom="0.39370078740157483" header="0.31496062992125984" footer="0.31496062992125984"/>
  <pageSetup paperSize="9" scale="75" orientation="portrait" horizontalDpi="1200" verticalDpi="1200" r:id="rId1"/>
  <rowBreaks count="2" manualBreakCount="2">
    <brk id="40" max="13" man="1"/>
    <brk id="7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93"/>
  <sheetViews>
    <sheetView view="pageBreakPreview" zoomScale="80" zoomScaleNormal="85" zoomScaleSheetLayoutView="80" workbookViewId="0">
      <selection activeCell="C7" sqref="C7"/>
    </sheetView>
  </sheetViews>
  <sheetFormatPr defaultColWidth="9" defaultRowHeight="22.5"/>
  <cols>
    <col min="1" max="1" width="2.7109375" style="2" customWidth="1"/>
    <col min="2" max="2" width="49.42578125" style="2" customWidth="1"/>
    <col min="3" max="4" width="14.7109375" style="2" customWidth="1"/>
    <col min="5" max="5" width="2" style="2" customWidth="1"/>
    <col min="6" max="6" width="14.7109375" style="2" customWidth="1"/>
    <col min="7" max="7" width="9" style="2"/>
    <col min="8" max="8" width="7.42578125" style="2" customWidth="1"/>
    <col min="9" max="9" width="7.7109375" style="2" customWidth="1"/>
    <col min="10" max="10" width="100.85546875" style="2" customWidth="1"/>
    <col min="11" max="16384" width="9" style="2"/>
  </cols>
  <sheetData>
    <row r="1" spans="2:11" ht="28.5" customHeight="1" thickBot="1"/>
    <row r="2" spans="2:11" ht="28.5" customHeight="1" thickBot="1">
      <c r="B2" s="33" t="s">
        <v>111</v>
      </c>
    </row>
    <row r="3" spans="2:11" ht="28.5" customHeight="1">
      <c r="B3" s="67"/>
    </row>
    <row r="4" spans="2:11" ht="26.25">
      <c r="B4" s="53" t="s">
        <v>93</v>
      </c>
      <c r="C4" s="48"/>
      <c r="D4" s="49"/>
    </row>
    <row r="5" spans="2:11" ht="26.25">
      <c r="B5" s="53" t="s">
        <v>95</v>
      </c>
      <c r="C5" s="48"/>
      <c r="D5" s="49"/>
    </row>
    <row r="6" spans="2:11" ht="26.25">
      <c r="B6" s="53" t="s">
        <v>100</v>
      </c>
      <c r="C6" s="48"/>
      <c r="D6" s="50"/>
    </row>
    <row r="7" spans="2:11" s="1" customFormat="1" ht="12.75" customHeight="1">
      <c r="C7" s="53"/>
      <c r="D7" s="48"/>
      <c r="E7" s="50"/>
      <c r="F7" s="2"/>
      <c r="G7" s="2"/>
      <c r="H7" s="2"/>
      <c r="I7" s="2"/>
      <c r="J7" s="2"/>
      <c r="K7" s="2"/>
    </row>
    <row r="8" spans="2:11" ht="25.5">
      <c r="B8" s="54" t="s">
        <v>96</v>
      </c>
    </row>
    <row r="9" spans="2:11" ht="26.25">
      <c r="B9" s="69" t="s">
        <v>21</v>
      </c>
    </row>
    <row r="10" spans="2:11" ht="13.5" customHeight="1" thickBot="1">
      <c r="B10" s="51"/>
    </row>
    <row r="11" spans="2:11" ht="50.25" customHeight="1">
      <c r="B11" s="317" t="s">
        <v>25</v>
      </c>
      <c r="C11" s="318"/>
      <c r="D11" s="318"/>
      <c r="E11" s="318"/>
      <c r="F11" s="318"/>
      <c r="G11" s="318"/>
      <c r="H11" s="318"/>
      <c r="I11" s="318"/>
      <c r="J11" s="319"/>
    </row>
    <row r="12" spans="2:11" ht="54.75" customHeight="1" thickBot="1">
      <c r="B12" s="320" t="s">
        <v>26</v>
      </c>
      <c r="C12" s="321"/>
      <c r="D12" s="321"/>
      <c r="E12" s="321"/>
      <c r="F12" s="321"/>
      <c r="G12" s="321"/>
      <c r="H12" s="321"/>
      <c r="I12" s="321"/>
      <c r="J12" s="322"/>
    </row>
    <row r="13" spans="2:11" ht="14.25" customHeight="1">
      <c r="B13" s="68"/>
      <c r="C13" s="68"/>
      <c r="D13" s="68"/>
      <c r="E13" s="68"/>
      <c r="F13" s="68"/>
      <c r="G13" s="68"/>
      <c r="H13" s="68"/>
      <c r="I13" s="68"/>
      <c r="J13" s="68"/>
    </row>
    <row r="14" spans="2:11" ht="26.25">
      <c r="B14" s="69" t="s">
        <v>22</v>
      </c>
    </row>
    <row r="15" spans="2:11" ht="25.5">
      <c r="B15" s="70" t="s">
        <v>103</v>
      </c>
    </row>
    <row r="16" spans="2:11" ht="25.5">
      <c r="B16" s="70" t="s">
        <v>104</v>
      </c>
    </row>
    <row r="17" spans="2:10" ht="25.5">
      <c r="B17" s="70" t="s">
        <v>105</v>
      </c>
    </row>
    <row r="18" spans="2:10" ht="26.25">
      <c r="B18" s="69" t="s">
        <v>102</v>
      </c>
    </row>
    <row r="19" spans="2:10" ht="26.25">
      <c r="B19" s="69" t="s">
        <v>101</v>
      </c>
    </row>
    <row r="20" spans="2:10">
      <c r="B20" s="7"/>
    </row>
    <row r="21" spans="2:10" ht="23.25" thickBot="1">
      <c r="B21" s="7" t="s">
        <v>31</v>
      </c>
    </row>
    <row r="22" spans="2:10" ht="23.25" thickBot="1">
      <c r="B22" s="311" t="s">
        <v>0</v>
      </c>
      <c r="C22" s="313">
        <v>42004</v>
      </c>
      <c r="D22" s="314"/>
      <c r="E22" s="9"/>
      <c r="F22" s="315" t="s">
        <v>1</v>
      </c>
      <c r="G22" s="316"/>
      <c r="H22" s="315" t="s">
        <v>2</v>
      </c>
      <c r="I22" s="316"/>
      <c r="J22" s="311" t="s">
        <v>23</v>
      </c>
    </row>
    <row r="23" spans="2:10" ht="23.25" thickBot="1">
      <c r="B23" s="312"/>
      <c r="C23" s="10">
        <v>2560</v>
      </c>
      <c r="D23" s="10">
        <v>2561</v>
      </c>
      <c r="E23" s="9"/>
      <c r="F23" s="105" t="s">
        <v>3</v>
      </c>
      <c r="G23" s="10" t="s">
        <v>4</v>
      </c>
      <c r="H23" s="10" t="s">
        <v>5</v>
      </c>
      <c r="I23" s="10" t="s">
        <v>6</v>
      </c>
      <c r="J23" s="312"/>
    </row>
    <row r="24" spans="2:10" ht="23.25" customHeight="1">
      <c r="B24" s="13" t="s">
        <v>27</v>
      </c>
      <c r="C24" s="13"/>
      <c r="D24" s="13"/>
      <c r="E24" s="14"/>
      <c r="F24" s="13"/>
      <c r="G24" s="13"/>
      <c r="H24" s="13"/>
      <c r="I24" s="13"/>
      <c r="J24" s="12"/>
    </row>
    <row r="25" spans="2:10" ht="23.25" customHeight="1">
      <c r="B25" s="14" t="s">
        <v>28</v>
      </c>
      <c r="C25" s="14"/>
      <c r="D25" s="14"/>
      <c r="E25" s="14"/>
      <c r="F25" s="14"/>
      <c r="G25" s="14"/>
      <c r="H25" s="14"/>
      <c r="I25" s="14"/>
      <c r="J25" s="15"/>
    </row>
    <row r="26" spans="2:10" ht="23.25" customHeight="1" thickBot="1">
      <c r="B26" s="15" t="s">
        <v>29</v>
      </c>
      <c r="C26" s="16">
        <v>22246</v>
      </c>
      <c r="D26" s="16">
        <v>32522</v>
      </c>
      <c r="E26" s="15"/>
      <c r="F26" s="35">
        <f>C26-D26</f>
        <v>-10276</v>
      </c>
      <c r="G26" s="17">
        <v>-0.32</v>
      </c>
      <c r="H26" s="15"/>
      <c r="I26" s="19" t="s">
        <v>32</v>
      </c>
      <c r="J26" s="15"/>
    </row>
    <row r="27" spans="2:10" ht="90.75" customHeight="1">
      <c r="B27" s="15" t="s">
        <v>30</v>
      </c>
      <c r="C27" s="16">
        <v>287203</v>
      </c>
      <c r="D27" s="16">
        <v>110517</v>
      </c>
      <c r="E27" s="15"/>
      <c r="F27" s="18">
        <f>C27-D27</f>
        <v>176686</v>
      </c>
      <c r="G27" s="17">
        <v>1.6</v>
      </c>
      <c r="H27" s="19" t="s">
        <v>32</v>
      </c>
      <c r="I27" s="15"/>
      <c r="J27" s="57" t="s">
        <v>33</v>
      </c>
    </row>
    <row r="28" spans="2:10" ht="23.25" customHeight="1" thickBot="1">
      <c r="B28" s="14" t="s">
        <v>34</v>
      </c>
      <c r="C28" s="15">
        <v>50</v>
      </c>
      <c r="D28" s="15">
        <v>33</v>
      </c>
      <c r="E28" s="14"/>
      <c r="F28" s="14"/>
      <c r="G28" s="14"/>
      <c r="H28" s="14"/>
      <c r="I28" s="14"/>
      <c r="J28" s="21"/>
    </row>
    <row r="29" spans="2:10" ht="15.75" customHeight="1" thickBot="1">
      <c r="B29" s="15"/>
      <c r="C29" s="14"/>
      <c r="D29" s="14"/>
      <c r="E29" s="14"/>
      <c r="F29" s="14"/>
      <c r="G29" s="14"/>
      <c r="H29" s="14"/>
      <c r="I29" s="14"/>
      <c r="J29" s="15"/>
    </row>
    <row r="30" spans="2:10" ht="83.25" customHeight="1">
      <c r="B30" s="15" t="s">
        <v>35</v>
      </c>
      <c r="C30" s="16">
        <v>156468</v>
      </c>
      <c r="D30" s="16">
        <v>110806</v>
      </c>
      <c r="E30" s="15"/>
      <c r="F30" s="18">
        <f>C30-D30</f>
        <v>45662</v>
      </c>
      <c r="G30" s="17">
        <v>0.41</v>
      </c>
      <c r="H30" s="19" t="s">
        <v>32</v>
      </c>
      <c r="I30" s="14"/>
      <c r="J30" s="57" t="s">
        <v>36</v>
      </c>
    </row>
    <row r="31" spans="2:10" ht="23.25" customHeight="1" thickBot="1">
      <c r="B31" s="14" t="s">
        <v>37</v>
      </c>
      <c r="C31" s="15">
        <v>78</v>
      </c>
      <c r="D31" s="15">
        <v>62</v>
      </c>
      <c r="E31" s="14"/>
      <c r="F31" s="14"/>
      <c r="G31" s="14"/>
      <c r="H31" s="14"/>
      <c r="I31" s="14"/>
      <c r="J31" s="21"/>
    </row>
    <row r="32" spans="2:10" ht="12.75" customHeight="1">
      <c r="B32" s="15"/>
      <c r="C32" s="14"/>
      <c r="D32" s="14"/>
      <c r="E32" s="14"/>
      <c r="F32" s="14"/>
      <c r="G32" s="14"/>
      <c r="H32" s="14"/>
      <c r="I32" s="14"/>
      <c r="J32" s="15"/>
    </row>
    <row r="33" spans="2:10" ht="23.25" customHeight="1">
      <c r="B33" s="15" t="s">
        <v>38</v>
      </c>
      <c r="C33" s="36">
        <v>12789</v>
      </c>
      <c r="D33" s="36">
        <v>10876</v>
      </c>
      <c r="E33" s="15"/>
      <c r="F33" s="36">
        <f>C33-D33</f>
        <v>1913</v>
      </c>
      <c r="G33" s="37">
        <v>0.18</v>
      </c>
      <c r="H33" s="15"/>
      <c r="I33" s="19" t="s">
        <v>32</v>
      </c>
      <c r="J33" s="15"/>
    </row>
    <row r="34" spans="2:10" ht="23.25" customHeight="1" thickBot="1">
      <c r="B34" s="24" t="s">
        <v>39</v>
      </c>
      <c r="C34" s="38">
        <v>478706</v>
      </c>
      <c r="D34" s="38">
        <v>264721</v>
      </c>
      <c r="E34" s="14"/>
      <c r="F34" s="39">
        <f>C34-D34</f>
        <v>213985</v>
      </c>
      <c r="G34" s="40">
        <v>0.81</v>
      </c>
      <c r="H34" s="24"/>
      <c r="I34" s="24"/>
      <c r="J34" s="21"/>
    </row>
    <row r="35" spans="2:10" ht="23.25" hidden="1" thickBot="1">
      <c r="B35" s="6"/>
      <c r="E35" s="8"/>
    </row>
    <row r="36" spans="2:10" ht="23.25" hidden="1" thickBot="1">
      <c r="B36" s="6"/>
      <c r="E36" s="8"/>
    </row>
    <row r="37" spans="2:10" ht="23.25" hidden="1" thickBot="1">
      <c r="B37" s="6"/>
      <c r="E37" s="8"/>
    </row>
    <row r="38" spans="2:10" ht="23.25" hidden="1" thickBot="1">
      <c r="B38" s="41" t="s">
        <v>7</v>
      </c>
      <c r="E38" s="8"/>
    </row>
    <row r="39" spans="2:10" ht="27" customHeight="1">
      <c r="B39" s="13" t="s">
        <v>40</v>
      </c>
      <c r="C39" s="13"/>
      <c r="D39" s="13"/>
      <c r="E39" s="14"/>
      <c r="F39" s="13"/>
      <c r="G39" s="13"/>
      <c r="H39" s="13"/>
      <c r="I39" s="13"/>
      <c r="J39" s="12"/>
    </row>
    <row r="40" spans="2:10" ht="27" customHeight="1">
      <c r="B40" s="15" t="s">
        <v>41</v>
      </c>
      <c r="C40" s="58">
        <v>195821</v>
      </c>
      <c r="D40" s="16">
        <v>175450</v>
      </c>
      <c r="E40" s="15"/>
      <c r="F40" s="18">
        <f>C40-D40</f>
        <v>20371</v>
      </c>
      <c r="G40" s="17">
        <v>0.12</v>
      </c>
      <c r="H40" s="14"/>
      <c r="I40" s="19" t="s">
        <v>32</v>
      </c>
      <c r="J40" s="15" t="s">
        <v>42</v>
      </c>
    </row>
    <row r="41" spans="2:10" ht="27" customHeight="1" thickBot="1">
      <c r="B41" s="15"/>
      <c r="C41" s="14"/>
      <c r="D41" s="14"/>
      <c r="E41" s="14"/>
      <c r="F41" s="14"/>
      <c r="G41" s="14"/>
      <c r="H41" s="14"/>
      <c r="I41" s="14"/>
      <c r="J41" s="15"/>
    </row>
    <row r="42" spans="2:10" ht="27" customHeight="1" thickBot="1">
      <c r="B42" s="24" t="s">
        <v>43</v>
      </c>
      <c r="C42" s="59">
        <v>674527</v>
      </c>
      <c r="D42" s="59">
        <v>440171</v>
      </c>
      <c r="E42" s="14"/>
      <c r="F42" s="59">
        <f>C42-D42</f>
        <v>234356</v>
      </c>
      <c r="G42" s="60">
        <v>0.53</v>
      </c>
      <c r="H42" s="24"/>
      <c r="I42" s="24"/>
      <c r="J42" s="21"/>
    </row>
    <row r="43" spans="2:10" ht="27" customHeight="1" thickBot="1">
      <c r="B43" s="32"/>
      <c r="C43" s="9"/>
      <c r="D43" s="9"/>
      <c r="E43" s="9"/>
      <c r="F43" s="9"/>
      <c r="G43" s="9"/>
      <c r="H43" s="9"/>
      <c r="I43" s="9"/>
      <c r="J43" s="32"/>
    </row>
    <row r="44" spans="2:10" ht="23.25" thickBot="1">
      <c r="B44" s="311" t="s">
        <v>0</v>
      </c>
      <c r="C44" s="313">
        <v>42004</v>
      </c>
      <c r="D44" s="314"/>
      <c r="E44" s="9"/>
      <c r="F44" s="315" t="s">
        <v>1</v>
      </c>
      <c r="G44" s="316"/>
      <c r="H44" s="315" t="s">
        <v>2</v>
      </c>
      <c r="I44" s="316"/>
      <c r="J44" s="311" t="s">
        <v>23</v>
      </c>
    </row>
    <row r="45" spans="2:10" ht="23.25" thickBot="1">
      <c r="B45" s="312"/>
      <c r="C45" s="10">
        <v>2560</v>
      </c>
      <c r="D45" s="10">
        <v>2561</v>
      </c>
      <c r="E45" s="9"/>
      <c r="F45" s="105" t="s">
        <v>3</v>
      </c>
      <c r="G45" s="10" t="s">
        <v>4</v>
      </c>
      <c r="H45" s="10" t="s">
        <v>5</v>
      </c>
      <c r="I45" s="10" t="s">
        <v>6</v>
      </c>
      <c r="J45" s="312"/>
    </row>
    <row r="46" spans="2:10" ht="27" customHeight="1">
      <c r="B46" s="14" t="s">
        <v>44</v>
      </c>
      <c r="C46" s="14"/>
      <c r="D46" s="14"/>
      <c r="E46" s="14"/>
      <c r="F46" s="14"/>
      <c r="G46" s="14"/>
      <c r="H46" s="14"/>
      <c r="I46" s="14"/>
      <c r="J46" s="15"/>
    </row>
    <row r="47" spans="2:10" ht="27" customHeight="1" thickBot="1">
      <c r="B47" s="15" t="s">
        <v>45</v>
      </c>
      <c r="C47" s="14"/>
      <c r="D47" s="14"/>
      <c r="E47" s="14"/>
      <c r="F47" s="14"/>
      <c r="G47" s="14"/>
      <c r="H47" s="14"/>
      <c r="I47" s="14"/>
      <c r="J47" s="15"/>
    </row>
    <row r="48" spans="2:10" ht="27" customHeight="1" thickBot="1">
      <c r="B48" s="15" t="s">
        <v>46</v>
      </c>
      <c r="C48" s="16">
        <v>102016</v>
      </c>
      <c r="D48" s="16">
        <v>67549</v>
      </c>
      <c r="E48" s="14"/>
      <c r="F48" s="18">
        <f>C48-D48</f>
        <v>34467</v>
      </c>
      <c r="G48" s="17">
        <v>0.51</v>
      </c>
      <c r="H48" s="14"/>
      <c r="I48" s="19" t="s">
        <v>32</v>
      </c>
      <c r="J48" s="61" t="s">
        <v>49</v>
      </c>
    </row>
    <row r="49" spans="2:10" ht="45.75" customHeight="1" thickBot="1">
      <c r="B49" s="15" t="s">
        <v>47</v>
      </c>
      <c r="C49" s="16">
        <v>163641</v>
      </c>
      <c r="D49" s="16">
        <v>107188</v>
      </c>
      <c r="E49" s="62"/>
      <c r="F49" s="16">
        <f>C49-D49</f>
        <v>56453</v>
      </c>
      <c r="G49" s="17">
        <v>0.53</v>
      </c>
      <c r="H49" s="14"/>
      <c r="I49" s="19" t="s">
        <v>32</v>
      </c>
      <c r="J49" s="63" t="s">
        <v>50</v>
      </c>
    </row>
    <row r="50" spans="2:10" ht="27" customHeight="1">
      <c r="B50" s="15"/>
      <c r="C50" s="15"/>
      <c r="D50" s="15"/>
      <c r="E50" s="14"/>
      <c r="F50" s="14"/>
      <c r="G50" s="14"/>
      <c r="H50" s="14"/>
      <c r="I50" s="14"/>
      <c r="J50" s="15"/>
    </row>
    <row r="51" spans="2:10" ht="27" customHeight="1">
      <c r="B51" s="14" t="s">
        <v>48</v>
      </c>
      <c r="C51" s="15">
        <v>79</v>
      </c>
      <c r="D51" s="15">
        <v>74</v>
      </c>
      <c r="E51" s="14"/>
      <c r="F51" s="14"/>
      <c r="G51" s="14"/>
      <c r="H51" s="14"/>
      <c r="I51" s="14"/>
      <c r="J51" s="15"/>
    </row>
    <row r="52" spans="2:10" ht="27" customHeight="1" thickBot="1">
      <c r="B52" s="15"/>
      <c r="C52" s="14"/>
      <c r="D52" s="14"/>
      <c r="E52" s="14"/>
      <c r="F52" s="14"/>
      <c r="G52" s="14"/>
      <c r="H52" s="14"/>
      <c r="I52" s="14"/>
      <c r="J52" s="15"/>
    </row>
    <row r="53" spans="2:10" ht="27" customHeight="1" thickBot="1">
      <c r="B53" s="15" t="s">
        <v>51</v>
      </c>
      <c r="C53" s="16">
        <v>31618</v>
      </c>
      <c r="D53" s="16">
        <v>14038</v>
      </c>
      <c r="E53" s="14"/>
      <c r="F53" s="16">
        <f>C53-D53</f>
        <v>17580</v>
      </c>
      <c r="G53" s="17">
        <v>1.25</v>
      </c>
      <c r="H53" s="14"/>
      <c r="I53" s="19" t="s">
        <v>32</v>
      </c>
      <c r="J53" s="61"/>
    </row>
    <row r="54" spans="2:10" ht="44.25" customHeight="1" thickBot="1">
      <c r="B54" s="15" t="s">
        <v>52</v>
      </c>
      <c r="C54" s="16">
        <v>11000</v>
      </c>
      <c r="D54" s="16">
        <v>10000</v>
      </c>
      <c r="E54" s="14"/>
      <c r="F54" s="16">
        <f>C54-D54</f>
        <v>1000</v>
      </c>
      <c r="G54" s="17">
        <v>0.1</v>
      </c>
      <c r="H54" s="19" t="s">
        <v>32</v>
      </c>
      <c r="I54" s="14"/>
      <c r="J54" s="63" t="s">
        <v>53</v>
      </c>
    </row>
    <row r="55" spans="2:10" ht="27" customHeight="1">
      <c r="B55" s="15"/>
      <c r="C55" s="14"/>
      <c r="D55" s="14"/>
      <c r="E55" s="14"/>
      <c r="F55" s="14"/>
      <c r="G55" s="14"/>
      <c r="H55" s="14"/>
      <c r="I55" s="14"/>
      <c r="J55" s="15"/>
    </row>
    <row r="56" spans="2:10" ht="27" customHeight="1">
      <c r="B56" s="14" t="s">
        <v>54</v>
      </c>
      <c r="C56" s="64">
        <v>308275</v>
      </c>
      <c r="D56" s="64">
        <v>198775</v>
      </c>
      <c r="E56" s="62"/>
      <c r="F56" s="64">
        <f>C56-D56</f>
        <v>109500</v>
      </c>
      <c r="G56" s="65">
        <v>0.55000000000000004</v>
      </c>
      <c r="H56" s="14"/>
      <c r="I56" s="14"/>
      <c r="J56" s="15"/>
    </row>
    <row r="57" spans="2:10" ht="27" customHeight="1" thickBot="1">
      <c r="B57" s="15"/>
      <c r="C57" s="14"/>
      <c r="D57" s="14"/>
      <c r="E57" s="14"/>
      <c r="F57" s="14"/>
      <c r="G57" s="14"/>
      <c r="H57" s="14"/>
      <c r="I57" s="14"/>
      <c r="J57" s="15"/>
    </row>
    <row r="58" spans="2:10" ht="27" customHeight="1" thickBot="1">
      <c r="B58" s="15" t="s">
        <v>55</v>
      </c>
      <c r="C58" s="16">
        <v>150000</v>
      </c>
      <c r="D58" s="16">
        <v>120000</v>
      </c>
      <c r="E58" s="16"/>
      <c r="F58" s="16">
        <f>C58-D58</f>
        <v>30000</v>
      </c>
      <c r="G58" s="17">
        <v>0.25</v>
      </c>
      <c r="H58" s="14"/>
      <c r="I58" s="19" t="s">
        <v>32</v>
      </c>
      <c r="J58" s="61" t="s">
        <v>56</v>
      </c>
    </row>
    <row r="59" spans="2:10" ht="27" customHeight="1">
      <c r="B59" s="15"/>
      <c r="C59" s="14"/>
      <c r="D59" s="14"/>
      <c r="E59" s="14"/>
      <c r="F59" s="14"/>
      <c r="G59" s="14"/>
      <c r="H59" s="14"/>
      <c r="I59" s="14"/>
      <c r="J59" s="15"/>
    </row>
    <row r="60" spans="2:10" ht="27" customHeight="1">
      <c r="B60" s="15" t="s">
        <v>57</v>
      </c>
      <c r="C60" s="14"/>
      <c r="D60" s="14"/>
      <c r="E60" s="14"/>
      <c r="F60" s="14"/>
      <c r="G60" s="14"/>
      <c r="H60" s="14"/>
      <c r="I60" s="14"/>
      <c r="J60" s="15"/>
    </row>
    <row r="61" spans="2:10" ht="27" customHeight="1">
      <c r="B61" s="15" t="s">
        <v>58</v>
      </c>
      <c r="C61" s="16">
        <v>18643</v>
      </c>
      <c r="D61" s="16">
        <v>18643</v>
      </c>
      <c r="E61" s="15"/>
      <c r="F61" s="15">
        <f>C61-D61</f>
        <v>0</v>
      </c>
      <c r="G61" s="17">
        <v>0</v>
      </c>
      <c r="H61" s="14"/>
      <c r="I61" s="14"/>
      <c r="J61" s="15"/>
    </row>
    <row r="62" spans="2:10" ht="27" customHeight="1">
      <c r="B62" s="15" t="s">
        <v>59</v>
      </c>
      <c r="C62" s="16">
        <v>197609</v>
      </c>
      <c r="D62" s="16">
        <v>102753</v>
      </c>
      <c r="E62" s="15"/>
      <c r="F62" s="18">
        <f>C62-D62</f>
        <v>94856</v>
      </c>
      <c r="G62" s="17">
        <v>0.92</v>
      </c>
      <c r="H62" s="14"/>
      <c r="I62" s="14"/>
      <c r="J62" s="15"/>
    </row>
    <row r="63" spans="2:10" ht="27" customHeight="1">
      <c r="B63" s="14" t="s">
        <v>60</v>
      </c>
      <c r="C63" s="64">
        <v>674527</v>
      </c>
      <c r="D63" s="64">
        <v>440171</v>
      </c>
      <c r="E63" s="14"/>
      <c r="F63" s="66">
        <f>C63-D63</f>
        <v>234356</v>
      </c>
      <c r="G63" s="65">
        <v>0.53</v>
      </c>
      <c r="H63" s="14"/>
      <c r="I63" s="14"/>
      <c r="J63" s="15"/>
    </row>
    <row r="64" spans="2:10" ht="27" customHeight="1" thickBot="1">
      <c r="B64" s="21"/>
      <c r="C64" s="24"/>
      <c r="D64" s="24"/>
      <c r="E64" s="14"/>
      <c r="F64" s="24"/>
      <c r="G64" s="24"/>
      <c r="H64" s="24"/>
      <c r="I64" s="24"/>
      <c r="J64" s="21"/>
    </row>
    <row r="65" spans="2:6">
      <c r="B65" s="6"/>
      <c r="E65" s="8"/>
    </row>
    <row r="66" spans="2:6" ht="23.25" thickBot="1">
      <c r="B66" s="42" t="s">
        <v>8</v>
      </c>
      <c r="E66" s="8"/>
    </row>
    <row r="67" spans="2:6" ht="23.25" thickBot="1">
      <c r="B67" s="43" t="s">
        <v>9</v>
      </c>
      <c r="C67" s="106">
        <v>2560</v>
      </c>
      <c r="D67" s="106">
        <v>2561</v>
      </c>
      <c r="E67" s="44"/>
      <c r="F67" s="44"/>
    </row>
    <row r="68" spans="2:6">
      <c r="B68" s="15" t="s">
        <v>10</v>
      </c>
      <c r="C68" s="12">
        <v>7.23</v>
      </c>
      <c r="D68" s="12">
        <v>10.86</v>
      </c>
      <c r="E68" s="107"/>
    </row>
    <row r="69" spans="2:6">
      <c r="B69" s="15" t="s">
        <v>11</v>
      </c>
      <c r="C69" s="15">
        <v>50</v>
      </c>
      <c r="D69" s="15">
        <v>33</v>
      </c>
      <c r="E69" s="107"/>
    </row>
    <row r="70" spans="2:6">
      <c r="B70" s="15" t="s">
        <v>12</v>
      </c>
      <c r="C70" s="16">
        <v>1437317</v>
      </c>
      <c r="D70" s="16">
        <v>1034322</v>
      </c>
      <c r="E70" s="107"/>
    </row>
    <row r="71" spans="2:6">
      <c r="B71" s="15" t="s">
        <v>13</v>
      </c>
      <c r="C71" s="16">
        <v>110517</v>
      </c>
      <c r="D71" s="16">
        <v>80000</v>
      </c>
      <c r="E71" s="107"/>
    </row>
    <row r="72" spans="2:6" ht="23.25" thickBot="1">
      <c r="B72" s="21" t="s">
        <v>14</v>
      </c>
      <c r="C72" s="45">
        <v>287203</v>
      </c>
      <c r="D72" s="45">
        <v>110517</v>
      </c>
      <c r="E72" s="107"/>
    </row>
    <row r="73" spans="2:6" ht="23.25" thickBot="1">
      <c r="B73" s="6"/>
      <c r="E73" s="8"/>
    </row>
    <row r="74" spans="2:6">
      <c r="B74" s="12" t="s">
        <v>15</v>
      </c>
      <c r="C74" s="12">
        <v>4.55</v>
      </c>
      <c r="D74" s="12">
        <v>4.9000000000000004</v>
      </c>
      <c r="E74" s="309"/>
    </row>
    <row r="75" spans="2:6">
      <c r="B75" s="15" t="s">
        <v>16</v>
      </c>
      <c r="C75" s="15">
        <v>79</v>
      </c>
      <c r="D75" s="15">
        <v>74</v>
      </c>
      <c r="E75" s="309"/>
    </row>
    <row r="76" spans="2:6">
      <c r="B76" s="15" t="s">
        <v>17</v>
      </c>
      <c r="C76" s="16">
        <v>615953</v>
      </c>
      <c r="D76" s="16">
        <v>482812</v>
      </c>
      <c r="E76" s="309"/>
    </row>
    <row r="77" spans="2:6">
      <c r="B77" s="15" t="s">
        <v>18</v>
      </c>
      <c r="C77" s="16">
        <v>107188</v>
      </c>
      <c r="D77" s="16">
        <v>90000</v>
      </c>
      <c r="E77" s="309"/>
    </row>
    <row r="78" spans="2:6" ht="23.25" thickBot="1">
      <c r="B78" s="21" t="s">
        <v>19</v>
      </c>
      <c r="C78" s="45">
        <v>163641</v>
      </c>
      <c r="D78" s="45">
        <v>107188</v>
      </c>
      <c r="E78" s="309"/>
    </row>
    <row r="79" spans="2:6" ht="23.25" thickBot="1">
      <c r="B79" s="6"/>
      <c r="E79" s="8"/>
    </row>
    <row r="80" spans="2:6">
      <c r="B80" s="12" t="s">
        <v>106</v>
      </c>
      <c r="C80" s="12">
        <v>4.6100000000000003</v>
      </c>
      <c r="D80" s="12">
        <v>5.82</v>
      </c>
      <c r="E80" s="309"/>
    </row>
    <row r="81" spans="2:5">
      <c r="B81" s="15" t="s">
        <v>107</v>
      </c>
      <c r="C81" s="15">
        <v>78</v>
      </c>
      <c r="D81" s="15">
        <v>62</v>
      </c>
      <c r="E81" s="309"/>
    </row>
    <row r="82" spans="2:5">
      <c r="B82" s="15" t="s">
        <v>69</v>
      </c>
      <c r="C82" s="16">
        <v>615953</v>
      </c>
      <c r="D82" s="16">
        <v>482812</v>
      </c>
      <c r="E82" s="309"/>
    </row>
    <row r="83" spans="2:5">
      <c r="B83" s="15" t="s">
        <v>108</v>
      </c>
      <c r="C83" s="16">
        <v>110806</v>
      </c>
      <c r="D83" s="16">
        <v>55000</v>
      </c>
      <c r="E83" s="309"/>
    </row>
    <row r="84" spans="2:5" ht="23.25" thickBot="1">
      <c r="B84" s="21" t="s">
        <v>109</v>
      </c>
      <c r="C84" s="45">
        <v>156468</v>
      </c>
      <c r="D84" s="45">
        <v>110806</v>
      </c>
      <c r="E84" s="309"/>
    </row>
    <row r="85" spans="2:5" ht="23.25" thickBot="1">
      <c r="B85" s="6"/>
      <c r="E85" s="8"/>
    </row>
    <row r="86" spans="2:5" ht="69.75" customHeight="1">
      <c r="B86" s="302" t="s">
        <v>94</v>
      </c>
      <c r="C86" s="303"/>
      <c r="D86" s="310"/>
      <c r="E86" s="8"/>
    </row>
    <row r="87" spans="2:5">
      <c r="B87" s="46" t="s">
        <v>61</v>
      </c>
      <c r="C87" s="8"/>
      <c r="D87" s="28"/>
      <c r="E87" s="8"/>
    </row>
    <row r="88" spans="2:5">
      <c r="B88" s="46"/>
      <c r="C88" s="8"/>
      <c r="D88" s="28"/>
      <c r="E88" s="8"/>
    </row>
    <row r="89" spans="2:5">
      <c r="B89" s="46" t="s">
        <v>110</v>
      </c>
      <c r="C89" s="8"/>
      <c r="D89" s="28"/>
      <c r="E89" s="8"/>
    </row>
    <row r="90" spans="2:5">
      <c r="B90" s="46"/>
      <c r="C90" s="8"/>
      <c r="D90" s="28"/>
      <c r="E90" s="8"/>
    </row>
    <row r="91" spans="2:5" ht="23.25" thickBot="1">
      <c r="B91" s="47" t="s">
        <v>62</v>
      </c>
      <c r="C91" s="30"/>
      <c r="D91" s="31"/>
      <c r="E91" s="8"/>
    </row>
    <row r="92" spans="2:5">
      <c r="B92" s="32"/>
      <c r="E92" s="8"/>
    </row>
    <row r="93" spans="2:5">
      <c r="B93" s="6"/>
      <c r="E93" s="8"/>
    </row>
  </sheetData>
  <mergeCells count="15">
    <mergeCell ref="J44:J45"/>
    <mergeCell ref="E74:E78"/>
    <mergeCell ref="B11:J11"/>
    <mergeCell ref="B12:J12"/>
    <mergeCell ref="B22:B23"/>
    <mergeCell ref="C22:D22"/>
    <mergeCell ref="F22:G22"/>
    <mergeCell ref="H22:I22"/>
    <mergeCell ref="J22:J23"/>
    <mergeCell ref="H44:I44"/>
    <mergeCell ref="E80:E84"/>
    <mergeCell ref="B86:D86"/>
    <mergeCell ref="B44:B45"/>
    <mergeCell ref="C44:D44"/>
    <mergeCell ref="F44:G4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3" manualBreakCount="3">
    <brk id="20" min="1" max="9" man="1"/>
    <brk id="42" min="1" max="9" man="1"/>
    <brk id="65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8"/>
  <sheetViews>
    <sheetView view="pageBreakPreview" topLeftCell="A31" zoomScale="80" zoomScaleNormal="60" zoomScaleSheetLayoutView="80" workbookViewId="0">
      <selection activeCell="C7" sqref="C7"/>
    </sheetView>
  </sheetViews>
  <sheetFormatPr defaultColWidth="9" defaultRowHeight="21.75" customHeight="1"/>
  <cols>
    <col min="1" max="1" width="1.42578125" style="1" customWidth="1"/>
    <col min="2" max="2" width="47.5703125" style="1" customWidth="1"/>
    <col min="3" max="3" width="13" style="1" bestFit="1" customWidth="1"/>
    <col min="4" max="4" width="9" style="1"/>
    <col min="5" max="5" width="13" style="1" bestFit="1" customWidth="1"/>
    <col min="6" max="6" width="9" style="1"/>
    <col min="7" max="7" width="2" style="1" customWidth="1"/>
    <col min="8" max="8" width="12" style="1" customWidth="1"/>
    <col min="9" max="11" width="9" style="1"/>
    <col min="12" max="12" width="95.85546875" style="1" customWidth="1"/>
    <col min="13" max="16384" width="9" style="1"/>
  </cols>
  <sheetData>
    <row r="1" spans="2:12" ht="15" customHeight="1" thickBot="1"/>
    <row r="2" spans="2:12" s="2" customFormat="1" ht="28.5" customHeight="1" thickBot="1">
      <c r="B2" s="33" t="s">
        <v>111</v>
      </c>
    </row>
    <row r="3" spans="2:12" s="2" customFormat="1" ht="28.5" customHeight="1"/>
    <row r="4" spans="2:12" ht="26.25">
      <c r="B4" s="53" t="s">
        <v>93</v>
      </c>
      <c r="C4" s="3"/>
      <c r="D4" s="4"/>
    </row>
    <row r="5" spans="2:12" ht="26.25">
      <c r="B5" s="53" t="s">
        <v>95</v>
      </c>
      <c r="C5" s="3"/>
      <c r="D5" s="4"/>
    </row>
    <row r="6" spans="2:12" ht="26.25">
      <c r="B6" s="53" t="s">
        <v>100</v>
      </c>
      <c r="C6" s="3"/>
      <c r="D6" s="5"/>
    </row>
    <row r="7" spans="2:12" s="2" customFormat="1" ht="15" customHeight="1">
      <c r="B7" s="54"/>
    </row>
    <row r="8" spans="2:12" s="2" customFormat="1" ht="21.75" customHeight="1" thickBot="1">
      <c r="B8" s="69" t="s">
        <v>24</v>
      </c>
      <c r="C8" s="71"/>
      <c r="D8" s="71"/>
      <c r="E8" s="71"/>
      <c r="F8" s="71"/>
      <c r="G8" s="72"/>
      <c r="H8" s="71"/>
      <c r="I8" s="71"/>
      <c r="J8" s="71"/>
      <c r="K8" s="71"/>
      <c r="L8" s="71"/>
    </row>
    <row r="9" spans="2:12" s="2" customFormat="1" ht="21.75" customHeight="1" thickBot="1">
      <c r="B9" s="323" t="s">
        <v>20</v>
      </c>
      <c r="C9" s="328">
        <v>42004</v>
      </c>
      <c r="D9" s="329"/>
      <c r="E9" s="329"/>
      <c r="F9" s="330"/>
      <c r="G9" s="73"/>
      <c r="H9" s="331" t="s">
        <v>1</v>
      </c>
      <c r="I9" s="332"/>
      <c r="J9" s="331" t="s">
        <v>2</v>
      </c>
      <c r="K9" s="332"/>
      <c r="L9" s="323" t="s">
        <v>23</v>
      </c>
    </row>
    <row r="10" spans="2:12" s="2" customFormat="1" ht="21.75" customHeight="1" thickBot="1">
      <c r="B10" s="324"/>
      <c r="C10" s="74">
        <v>2560</v>
      </c>
      <c r="D10" s="74" t="s">
        <v>72</v>
      </c>
      <c r="E10" s="74">
        <v>2561</v>
      </c>
      <c r="F10" s="74" t="s">
        <v>72</v>
      </c>
      <c r="G10" s="73"/>
      <c r="H10" s="110" t="s">
        <v>3</v>
      </c>
      <c r="I10" s="74" t="s">
        <v>4</v>
      </c>
      <c r="J10" s="74" t="s">
        <v>5</v>
      </c>
      <c r="K10" s="74" t="s">
        <v>6</v>
      </c>
      <c r="L10" s="324"/>
    </row>
    <row r="11" spans="2:12" s="2" customFormat="1" ht="13.5" customHeight="1">
      <c r="B11" s="75"/>
      <c r="C11" s="76"/>
      <c r="D11" s="76"/>
      <c r="E11" s="76"/>
      <c r="F11" s="76"/>
      <c r="G11" s="77"/>
      <c r="H11" s="76"/>
      <c r="I11" s="76"/>
      <c r="J11" s="76"/>
      <c r="K11" s="76"/>
      <c r="L11" s="75"/>
    </row>
    <row r="12" spans="2:12" s="2" customFormat="1" ht="21.75" customHeight="1">
      <c r="B12" s="78" t="s">
        <v>63</v>
      </c>
      <c r="C12" s="79">
        <v>1437317</v>
      </c>
      <c r="D12" s="78"/>
      <c r="E12" s="79">
        <v>1034322</v>
      </c>
      <c r="F12" s="78"/>
      <c r="G12" s="78"/>
      <c r="H12" s="78"/>
      <c r="I12" s="78"/>
      <c r="J12" s="77"/>
      <c r="K12" s="77"/>
      <c r="L12" s="78"/>
    </row>
    <row r="13" spans="2:12" s="2" customFormat="1" ht="21.75" customHeight="1" thickBot="1">
      <c r="B13" s="78" t="s">
        <v>64</v>
      </c>
      <c r="C13" s="79">
        <v>574927</v>
      </c>
      <c r="D13" s="80">
        <v>0.4</v>
      </c>
      <c r="E13" s="79">
        <v>426131</v>
      </c>
      <c r="F13" s="80">
        <v>0.41</v>
      </c>
      <c r="G13" s="78"/>
      <c r="H13" s="81">
        <f t="shared" ref="H13:H18" si="0">C13-E13</f>
        <v>148796</v>
      </c>
      <c r="I13" s="80">
        <v>0.35</v>
      </c>
      <c r="J13" s="77"/>
      <c r="K13" s="82" t="s">
        <v>32</v>
      </c>
      <c r="L13" s="78"/>
    </row>
    <row r="14" spans="2:12" s="2" customFormat="1" ht="93" customHeight="1" thickBot="1">
      <c r="B14" s="78" t="s">
        <v>65</v>
      </c>
      <c r="C14" s="79">
        <v>431195</v>
      </c>
      <c r="D14" s="80">
        <v>0.3</v>
      </c>
      <c r="E14" s="79">
        <v>318519</v>
      </c>
      <c r="F14" s="80">
        <v>0.31</v>
      </c>
      <c r="G14" s="78"/>
      <c r="H14" s="81">
        <f t="shared" si="0"/>
        <v>112676</v>
      </c>
      <c r="I14" s="80">
        <v>0.35</v>
      </c>
      <c r="J14" s="77"/>
      <c r="K14" s="82" t="s">
        <v>32</v>
      </c>
      <c r="L14" s="83" t="s">
        <v>73</v>
      </c>
    </row>
    <row r="15" spans="2:12" s="2" customFormat="1" ht="21.75" customHeight="1" thickBot="1">
      <c r="B15" s="78" t="s">
        <v>66</v>
      </c>
      <c r="C15" s="79">
        <v>215598</v>
      </c>
      <c r="D15" s="80">
        <v>0.15</v>
      </c>
      <c r="E15" s="79">
        <v>160492</v>
      </c>
      <c r="F15" s="80">
        <v>0.16</v>
      </c>
      <c r="G15" s="78"/>
      <c r="H15" s="81">
        <f t="shared" si="0"/>
        <v>55106</v>
      </c>
      <c r="I15" s="80">
        <v>0.34</v>
      </c>
      <c r="J15" s="77"/>
      <c r="K15" s="82" t="s">
        <v>32</v>
      </c>
      <c r="L15" s="78"/>
    </row>
    <row r="16" spans="2:12" s="2" customFormat="1" ht="108.75" customHeight="1" thickBot="1">
      <c r="B16" s="78" t="s">
        <v>67</v>
      </c>
      <c r="C16" s="79">
        <v>172478</v>
      </c>
      <c r="D16" s="80">
        <v>0.12</v>
      </c>
      <c r="E16" s="79">
        <v>87746</v>
      </c>
      <c r="F16" s="80">
        <v>0.08</v>
      </c>
      <c r="G16" s="78"/>
      <c r="H16" s="81">
        <f t="shared" si="0"/>
        <v>84732</v>
      </c>
      <c r="I16" s="80">
        <v>0.97</v>
      </c>
      <c r="J16" s="82" t="s">
        <v>32</v>
      </c>
      <c r="K16" s="77"/>
      <c r="L16" s="83" t="s">
        <v>74</v>
      </c>
    </row>
    <row r="17" spans="2:12" s="2" customFormat="1" ht="21.75" customHeight="1">
      <c r="B17" s="78" t="s">
        <v>68</v>
      </c>
      <c r="C17" s="84">
        <v>43120</v>
      </c>
      <c r="D17" s="85">
        <v>0.03</v>
      </c>
      <c r="E17" s="84">
        <v>41373</v>
      </c>
      <c r="F17" s="85">
        <v>0.04</v>
      </c>
      <c r="G17" s="78"/>
      <c r="H17" s="86">
        <f t="shared" si="0"/>
        <v>1747</v>
      </c>
      <c r="I17" s="85">
        <v>0.04</v>
      </c>
      <c r="J17" s="77"/>
      <c r="K17" s="82" t="s">
        <v>32</v>
      </c>
      <c r="L17" s="78"/>
    </row>
    <row r="18" spans="2:12" s="2" customFormat="1" ht="21.75" customHeight="1">
      <c r="B18" s="78"/>
      <c r="C18" s="81">
        <f>SUM(C13:C17)</f>
        <v>1437318</v>
      </c>
      <c r="D18" s="80">
        <f>SUM(D13:D17)</f>
        <v>1</v>
      </c>
      <c r="E18" s="81">
        <f>SUM(E13:E17)</f>
        <v>1034261</v>
      </c>
      <c r="F18" s="80">
        <f>SUM(F13:F17)</f>
        <v>1</v>
      </c>
      <c r="G18" s="78"/>
      <c r="H18" s="81">
        <f t="shared" si="0"/>
        <v>403057</v>
      </c>
      <c r="I18" s="80">
        <v>0.39</v>
      </c>
      <c r="J18" s="77"/>
      <c r="K18" s="77"/>
      <c r="L18" s="78"/>
    </row>
    <row r="19" spans="2:12" s="2" customFormat="1" ht="13.5" customHeight="1" thickBot="1">
      <c r="B19" s="78"/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2:12" s="2" customFormat="1" ht="41.25" customHeight="1" thickBot="1">
      <c r="B20" s="78" t="s">
        <v>69</v>
      </c>
      <c r="C20" s="79">
        <v>879933</v>
      </c>
      <c r="D20" s="80">
        <v>0.61</v>
      </c>
      <c r="E20" s="79">
        <v>689732</v>
      </c>
      <c r="F20" s="80">
        <v>0.67</v>
      </c>
      <c r="G20" s="78"/>
      <c r="H20" s="79">
        <f>C20-E20</f>
        <v>190201</v>
      </c>
      <c r="I20" s="80">
        <v>0.28000000000000003</v>
      </c>
      <c r="J20" s="77"/>
      <c r="K20" s="82" t="s">
        <v>32</v>
      </c>
      <c r="L20" s="87" t="s">
        <v>75</v>
      </c>
    </row>
    <row r="21" spans="2:12" s="2" customFormat="1" ht="13.5" customHeight="1">
      <c r="B21" s="78"/>
      <c r="C21" s="77"/>
      <c r="D21" s="77"/>
      <c r="E21" s="77"/>
      <c r="F21" s="77"/>
      <c r="G21" s="77"/>
      <c r="H21" s="77"/>
      <c r="I21" s="77"/>
      <c r="J21" s="77"/>
      <c r="K21" s="77"/>
      <c r="L21" s="78"/>
    </row>
    <row r="22" spans="2:12" s="2" customFormat="1" ht="21.75" customHeight="1">
      <c r="B22" s="78" t="s">
        <v>70</v>
      </c>
      <c r="C22" s="88">
        <f>C18-C20</f>
        <v>557385</v>
      </c>
      <c r="D22" s="89">
        <v>0.39</v>
      </c>
      <c r="E22" s="88">
        <f>E18-E20</f>
        <v>344529</v>
      </c>
      <c r="F22" s="89">
        <v>0.33</v>
      </c>
      <c r="G22" s="78"/>
      <c r="H22" s="88">
        <f>H18-H20</f>
        <v>212856</v>
      </c>
      <c r="I22" s="89">
        <v>0.62</v>
      </c>
      <c r="J22" s="77"/>
      <c r="K22" s="77"/>
      <c r="L22" s="78"/>
    </row>
    <row r="23" spans="2:12" s="2" customFormat="1" ht="13.5" customHeight="1" thickBo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2:12" s="2" customFormat="1" ht="43.5" customHeight="1" thickBot="1">
      <c r="B24" s="78" t="s">
        <v>76</v>
      </c>
      <c r="C24" s="79">
        <v>69657</v>
      </c>
      <c r="D24" s="80">
        <v>0.05</v>
      </c>
      <c r="E24" s="79">
        <v>36351</v>
      </c>
      <c r="F24" s="80">
        <v>0.04</v>
      </c>
      <c r="G24" s="77"/>
      <c r="H24" s="81">
        <f t="shared" ref="H24:H32" si="1">C24-E24</f>
        <v>33306</v>
      </c>
      <c r="I24" s="80">
        <v>0.92</v>
      </c>
      <c r="J24" s="77"/>
      <c r="K24" s="82" t="s">
        <v>32</v>
      </c>
      <c r="L24" s="83" t="s">
        <v>87</v>
      </c>
    </row>
    <row r="25" spans="2:12" s="2" customFormat="1" ht="21.75" customHeight="1" thickBot="1">
      <c r="B25" s="78" t="s">
        <v>77</v>
      </c>
      <c r="C25" s="79">
        <v>33499</v>
      </c>
      <c r="D25" s="80">
        <v>0.02</v>
      </c>
      <c r="E25" s="79">
        <v>26054</v>
      </c>
      <c r="F25" s="80">
        <v>0.03</v>
      </c>
      <c r="G25" s="77"/>
      <c r="H25" s="81">
        <f t="shared" si="1"/>
        <v>7445</v>
      </c>
      <c r="I25" s="80">
        <v>0.28999999999999998</v>
      </c>
      <c r="J25" s="77"/>
      <c r="K25" s="82" t="s">
        <v>32</v>
      </c>
      <c r="L25" s="87"/>
    </row>
    <row r="26" spans="2:12" s="2" customFormat="1" ht="21.75" customHeight="1" thickBot="1">
      <c r="B26" s="78" t="s">
        <v>78</v>
      </c>
      <c r="C26" s="79">
        <v>183970</v>
      </c>
      <c r="D26" s="80">
        <v>0.13</v>
      </c>
      <c r="E26" s="79">
        <v>119052</v>
      </c>
      <c r="F26" s="80">
        <v>0.12</v>
      </c>
      <c r="G26" s="77"/>
      <c r="H26" s="81">
        <f t="shared" si="1"/>
        <v>64918</v>
      </c>
      <c r="I26" s="78">
        <v>55</v>
      </c>
      <c r="J26" s="77"/>
      <c r="K26" s="82" t="s">
        <v>32</v>
      </c>
      <c r="L26" s="83" t="s">
        <v>88</v>
      </c>
    </row>
    <row r="27" spans="2:12" s="2" customFormat="1" ht="36.75" customHeight="1" thickBot="1">
      <c r="B27" s="78" t="s">
        <v>79</v>
      </c>
      <c r="C27" s="79">
        <v>124313</v>
      </c>
      <c r="D27" s="80">
        <v>0.09</v>
      </c>
      <c r="E27" s="79">
        <v>87702</v>
      </c>
      <c r="F27" s="80">
        <v>0.08</v>
      </c>
      <c r="G27" s="77"/>
      <c r="H27" s="81">
        <f t="shared" si="1"/>
        <v>36611</v>
      </c>
      <c r="I27" s="80">
        <v>0.55000000000000004</v>
      </c>
      <c r="J27" s="77"/>
      <c r="K27" s="82" t="s">
        <v>32</v>
      </c>
      <c r="L27" s="83" t="s">
        <v>89</v>
      </c>
    </row>
    <row r="28" spans="2:12" s="2" customFormat="1" ht="21.75" customHeight="1">
      <c r="B28" s="78"/>
      <c r="C28" s="90">
        <f>SUM(C24:C27)</f>
        <v>411439</v>
      </c>
      <c r="D28" s="89">
        <v>0.28999999999999998</v>
      </c>
      <c r="E28" s="90">
        <f>SUM(E24:E27)</f>
        <v>269159</v>
      </c>
      <c r="F28" s="89">
        <v>0.26</v>
      </c>
      <c r="G28" s="77"/>
      <c r="H28" s="88">
        <f t="shared" si="1"/>
        <v>142280</v>
      </c>
      <c r="I28" s="89">
        <v>0.53</v>
      </c>
      <c r="J28" s="77"/>
      <c r="K28" s="77"/>
      <c r="L28" s="78"/>
    </row>
    <row r="29" spans="2:12" s="2" customFormat="1" ht="21.75" customHeight="1" thickBot="1">
      <c r="B29" s="78" t="s">
        <v>80</v>
      </c>
      <c r="C29" s="79">
        <f>C22-C28</f>
        <v>145946</v>
      </c>
      <c r="D29" s="80">
        <v>0.1</v>
      </c>
      <c r="E29" s="79">
        <v>75370</v>
      </c>
      <c r="F29" s="80">
        <v>7.0000000000000007E-2</v>
      </c>
      <c r="G29" s="77"/>
      <c r="H29" s="81">
        <f t="shared" si="1"/>
        <v>70576</v>
      </c>
      <c r="I29" s="80">
        <v>0.94</v>
      </c>
      <c r="J29" s="77"/>
      <c r="K29" s="77"/>
      <c r="L29" s="78"/>
    </row>
    <row r="30" spans="2:12" s="2" customFormat="1" ht="38.25" customHeight="1" thickBot="1">
      <c r="B30" s="78" t="s">
        <v>81</v>
      </c>
      <c r="C30" s="84">
        <v>19471</v>
      </c>
      <c r="D30" s="85">
        <v>0.01</v>
      </c>
      <c r="E30" s="84">
        <v>19279</v>
      </c>
      <c r="F30" s="85">
        <v>0.02</v>
      </c>
      <c r="G30" s="77"/>
      <c r="H30" s="86">
        <f t="shared" si="1"/>
        <v>192</v>
      </c>
      <c r="I30" s="85">
        <v>0.01</v>
      </c>
      <c r="J30" s="82" t="s">
        <v>32</v>
      </c>
      <c r="K30" s="77"/>
      <c r="L30" s="83" t="s">
        <v>90</v>
      </c>
    </row>
    <row r="31" spans="2:12" s="2" customFormat="1" ht="21.75" customHeight="1">
      <c r="B31" s="78" t="s">
        <v>82</v>
      </c>
      <c r="C31" s="79">
        <f>C29-C30</f>
        <v>126475</v>
      </c>
      <c r="D31" s="80">
        <v>0.09</v>
      </c>
      <c r="E31" s="79">
        <f>E29-E30</f>
        <v>56091</v>
      </c>
      <c r="F31" s="80">
        <v>0.05</v>
      </c>
      <c r="G31" s="77"/>
      <c r="H31" s="81">
        <f t="shared" si="1"/>
        <v>70384</v>
      </c>
      <c r="I31" s="80">
        <v>1.25</v>
      </c>
      <c r="J31" s="77"/>
      <c r="K31" s="77"/>
      <c r="L31" s="78"/>
    </row>
    <row r="32" spans="2:12" s="2" customFormat="1" ht="21.75" customHeight="1">
      <c r="B32" s="78" t="s">
        <v>83</v>
      </c>
      <c r="C32" s="84">
        <v>31618</v>
      </c>
      <c r="D32" s="85">
        <v>0.02</v>
      </c>
      <c r="E32" s="84">
        <v>14038</v>
      </c>
      <c r="F32" s="85">
        <v>0.01</v>
      </c>
      <c r="G32" s="77"/>
      <c r="H32" s="81">
        <f t="shared" si="1"/>
        <v>17580</v>
      </c>
      <c r="I32" s="80">
        <v>1.25</v>
      </c>
      <c r="J32" s="77"/>
      <c r="K32" s="77"/>
      <c r="L32" s="78"/>
    </row>
    <row r="33" spans="2:12" s="2" customFormat="1" ht="21.75" customHeight="1" thickBot="1">
      <c r="B33" s="78" t="s">
        <v>84</v>
      </c>
      <c r="C33" s="91">
        <f>C31-C32</f>
        <v>94857</v>
      </c>
      <c r="D33" s="92">
        <v>7.0000000000000007E-2</v>
      </c>
      <c r="E33" s="91">
        <f>E31-E32</f>
        <v>42053</v>
      </c>
      <c r="F33" s="92">
        <v>0.04</v>
      </c>
      <c r="G33" s="77"/>
      <c r="H33" s="93">
        <v>52803</v>
      </c>
      <c r="I33" s="94">
        <v>1.26</v>
      </c>
      <c r="J33" s="77"/>
      <c r="K33" s="77"/>
      <c r="L33" s="78"/>
    </row>
    <row r="34" spans="2:12" s="2" customFormat="1" ht="13.5" customHeight="1" thickTop="1">
      <c r="B34" s="78"/>
      <c r="C34" s="77"/>
      <c r="D34" s="78"/>
      <c r="E34" s="79"/>
      <c r="F34" s="78"/>
      <c r="G34" s="77"/>
      <c r="H34" s="78"/>
      <c r="I34" s="78"/>
      <c r="J34" s="77"/>
      <c r="K34" s="77"/>
      <c r="L34" s="78"/>
    </row>
    <row r="35" spans="2:12" s="2" customFormat="1" ht="21.75" customHeight="1">
      <c r="B35" s="78" t="s">
        <v>85</v>
      </c>
      <c r="C35" s="80">
        <v>0.25</v>
      </c>
      <c r="D35" s="78"/>
      <c r="E35" s="80">
        <v>0.25</v>
      </c>
      <c r="F35" s="78"/>
      <c r="G35" s="77"/>
      <c r="H35" s="78"/>
      <c r="I35" s="78"/>
      <c r="J35" s="77"/>
      <c r="K35" s="77"/>
      <c r="L35" s="78"/>
    </row>
    <row r="36" spans="2:12" s="2" customFormat="1" ht="13.5" customHeight="1" thickBot="1">
      <c r="B36" s="95"/>
      <c r="C36" s="96"/>
      <c r="D36" s="96"/>
      <c r="E36" s="96"/>
      <c r="F36" s="96"/>
      <c r="G36" s="77"/>
      <c r="H36" s="95"/>
      <c r="I36" s="95"/>
      <c r="J36" s="96"/>
      <c r="K36" s="96"/>
      <c r="L36" s="95"/>
    </row>
    <row r="37" spans="2:12" s="2" customFormat="1" ht="11.25" customHeight="1">
      <c r="B37" s="54"/>
      <c r="C37" s="71"/>
      <c r="D37" s="71"/>
      <c r="E37" s="71"/>
      <c r="F37" s="71"/>
      <c r="G37" s="72"/>
      <c r="H37" s="71"/>
      <c r="I37" s="71"/>
      <c r="J37" s="71"/>
      <c r="K37" s="71"/>
      <c r="L37" s="71"/>
    </row>
    <row r="38" spans="2:12" s="2" customFormat="1" ht="11.25" customHeight="1" thickBot="1">
      <c r="B38" s="54"/>
      <c r="C38" s="71"/>
      <c r="D38" s="71"/>
      <c r="E38" s="71"/>
      <c r="F38" s="71"/>
      <c r="G38" s="72"/>
      <c r="H38" s="71"/>
      <c r="I38" s="71"/>
      <c r="J38" s="71"/>
      <c r="K38" s="71"/>
      <c r="L38" s="71"/>
    </row>
    <row r="39" spans="2:12" s="2" customFormat="1" ht="62.25" customHeight="1">
      <c r="B39" s="325" t="s">
        <v>94</v>
      </c>
      <c r="C39" s="326"/>
      <c r="D39" s="326"/>
      <c r="E39" s="327"/>
      <c r="F39" s="71"/>
      <c r="G39" s="71"/>
      <c r="H39" s="71"/>
      <c r="I39" s="71"/>
      <c r="J39" s="71"/>
      <c r="K39" s="71"/>
      <c r="L39" s="71"/>
    </row>
    <row r="40" spans="2:12" s="2" customFormat="1" ht="16.5" customHeight="1">
      <c r="B40" s="102"/>
      <c r="C40" s="103"/>
      <c r="D40" s="103"/>
      <c r="E40" s="104"/>
      <c r="F40" s="71"/>
      <c r="G40" s="71"/>
      <c r="H40" s="71"/>
      <c r="I40" s="71"/>
      <c r="J40" s="71"/>
      <c r="K40" s="71"/>
      <c r="L40" s="71"/>
    </row>
    <row r="41" spans="2:12" s="2" customFormat="1" ht="25.5">
      <c r="B41" s="100" t="s">
        <v>86</v>
      </c>
      <c r="C41" s="101"/>
      <c r="D41" s="72"/>
      <c r="E41" s="97"/>
      <c r="F41" s="71"/>
      <c r="G41" s="72"/>
      <c r="H41" s="71"/>
      <c r="I41" s="71"/>
      <c r="J41" s="71"/>
      <c r="K41" s="71"/>
      <c r="L41" s="71"/>
    </row>
    <row r="42" spans="2:12" s="2" customFormat="1" ht="32.25" customHeight="1" thickBot="1">
      <c r="B42" s="109" t="s">
        <v>71</v>
      </c>
      <c r="C42" s="98"/>
      <c r="D42" s="98"/>
      <c r="E42" s="99"/>
      <c r="F42" s="71"/>
      <c r="G42" s="72"/>
      <c r="H42" s="71"/>
      <c r="I42" s="71"/>
      <c r="J42" s="71"/>
      <c r="K42" s="71"/>
      <c r="L42" s="71"/>
    </row>
    <row r="43" spans="2:12" s="2" customFormat="1" ht="39" customHeight="1">
      <c r="B43" s="32"/>
      <c r="C43" s="8"/>
    </row>
    <row r="44" spans="2:12" s="2" customFormat="1" ht="21.75" customHeight="1"/>
    <row r="45" spans="2:12" s="2" customFormat="1" ht="21.75" customHeight="1"/>
    <row r="46" spans="2:12" s="2" customFormat="1" ht="21.75" customHeight="1"/>
    <row r="47" spans="2:12" s="2" customFormat="1" ht="21.75" customHeight="1"/>
    <row r="48" spans="2:12" s="2" customFormat="1" ht="21.75" customHeight="1"/>
  </sheetData>
  <mergeCells count="6">
    <mergeCell ref="L9:L10"/>
    <mergeCell ref="B39:E39"/>
    <mergeCell ref="B9:B10"/>
    <mergeCell ref="C9:F9"/>
    <mergeCell ref="H9:I9"/>
    <mergeCell ref="J9:K9"/>
  </mergeCells>
  <pageMargins left="1.1023622047244095" right="0.31496062992125984" top="0.15748031496062992" bottom="0.15748031496062992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75"/>
  <sheetViews>
    <sheetView view="pageBreakPreview" zoomScaleNormal="85" zoomScaleSheetLayoutView="100" workbookViewId="0">
      <selection activeCell="J7" sqref="J7"/>
    </sheetView>
  </sheetViews>
  <sheetFormatPr defaultColWidth="9" defaultRowHeight="22.5"/>
  <cols>
    <col min="1" max="1" width="3.140625" style="2" customWidth="1"/>
    <col min="2" max="2" width="49.42578125" style="2" customWidth="1"/>
    <col min="3" max="4" width="14.7109375" style="2" customWidth="1"/>
    <col min="5" max="5" width="2" style="2" customWidth="1"/>
    <col min="6" max="6" width="14.7109375" style="2" customWidth="1"/>
    <col min="7" max="7" width="9" style="2"/>
    <col min="8" max="8" width="8.5703125" style="2" customWidth="1"/>
    <col min="9" max="9" width="10" style="2" customWidth="1"/>
    <col min="10" max="10" width="54.140625" style="2" customWidth="1"/>
    <col min="11" max="16384" width="9" style="2"/>
  </cols>
  <sheetData>
    <row r="1" spans="1:10" ht="28.5" customHeight="1">
      <c r="B1" s="295" t="s">
        <v>220</v>
      </c>
      <c r="C1" s="8"/>
      <c r="D1" s="8"/>
    </row>
    <row r="2" spans="1:10" ht="9.75" customHeight="1"/>
    <row r="3" spans="1:10" s="1" customFormat="1" ht="26.25">
      <c r="B3" s="53" t="s">
        <v>226</v>
      </c>
      <c r="C3" s="48"/>
      <c r="D3" s="49"/>
      <c r="E3" s="2"/>
      <c r="F3" s="2"/>
      <c r="G3" s="2"/>
      <c r="H3" s="2"/>
      <c r="I3" s="2"/>
      <c r="J3" s="2"/>
    </row>
    <row r="4" spans="1:10" s="1" customFormat="1" ht="26.25">
      <c r="B4" s="53" t="s">
        <v>225</v>
      </c>
      <c r="C4" s="48"/>
      <c r="D4" s="49"/>
      <c r="E4" s="2"/>
      <c r="F4" s="2"/>
      <c r="G4" s="2"/>
      <c r="H4" s="2"/>
      <c r="I4" s="2"/>
      <c r="J4" s="2"/>
    </row>
    <row r="5" spans="1:10" s="1" customFormat="1" ht="26.25">
      <c r="B5" s="53" t="s">
        <v>227</v>
      </c>
      <c r="C5" s="48"/>
      <c r="D5" s="50"/>
      <c r="E5" s="2"/>
      <c r="F5" s="2"/>
      <c r="G5" s="2"/>
      <c r="H5" s="2"/>
      <c r="I5" s="2"/>
      <c r="J5" s="2"/>
    </row>
    <row r="6" spans="1:10" s="1" customFormat="1" ht="19.5" customHeight="1">
      <c r="A6" s="298"/>
      <c r="B6" s="114"/>
      <c r="C6" s="115"/>
      <c r="D6" s="116"/>
      <c r="E6" s="117"/>
      <c r="F6" s="117"/>
      <c r="G6" s="117"/>
      <c r="H6" s="117"/>
      <c r="I6" s="117"/>
      <c r="J6" s="117"/>
    </row>
    <row r="7" spans="1:10" s="1" customFormat="1" ht="9.75" customHeight="1">
      <c r="B7" s="53"/>
      <c r="C7" s="48"/>
      <c r="D7" s="50"/>
      <c r="E7" s="2"/>
      <c r="F7" s="2"/>
      <c r="G7" s="2"/>
      <c r="H7" s="2"/>
      <c r="I7" s="2"/>
      <c r="J7" s="2"/>
    </row>
    <row r="8" spans="1:10" s="1" customFormat="1" ht="23.25" customHeight="1">
      <c r="B8" s="149" t="s">
        <v>118</v>
      </c>
      <c r="C8" s="150"/>
      <c r="D8" s="133"/>
      <c r="E8" s="134"/>
      <c r="F8" s="134"/>
      <c r="G8" s="134"/>
      <c r="H8" s="2"/>
      <c r="I8" s="2"/>
      <c r="J8" s="2"/>
    </row>
    <row r="9" spans="1:10" s="1" customFormat="1" ht="23.25" customHeight="1">
      <c r="B9" s="199" t="s">
        <v>218</v>
      </c>
      <c r="C9" s="150"/>
      <c r="D9" s="133"/>
      <c r="E9" s="134"/>
      <c r="F9" s="134"/>
      <c r="G9" s="134"/>
      <c r="H9" s="2"/>
      <c r="I9" s="2"/>
      <c r="J9" s="2"/>
    </row>
    <row r="10" spans="1:10" s="1" customFormat="1" ht="23.25" customHeight="1">
      <c r="B10" s="200" t="s">
        <v>219</v>
      </c>
      <c r="C10" s="150"/>
      <c r="D10" s="133"/>
      <c r="E10" s="134"/>
      <c r="F10" s="134"/>
      <c r="G10" s="134"/>
      <c r="H10" s="2"/>
      <c r="I10" s="2"/>
      <c r="J10" s="2"/>
    </row>
    <row r="11" spans="1:10" s="1" customFormat="1" ht="10.5" customHeight="1">
      <c r="B11" s="53"/>
      <c r="C11" s="48"/>
      <c r="D11" s="50"/>
      <c r="E11" s="2"/>
      <c r="F11" s="2"/>
      <c r="G11" s="2"/>
      <c r="H11" s="2"/>
      <c r="I11" s="2"/>
      <c r="J11" s="2"/>
    </row>
    <row r="12" spans="1:10" ht="26.25">
      <c r="B12" s="119" t="s">
        <v>96</v>
      </c>
    </row>
    <row r="13" spans="1:10" s="34" customFormat="1" ht="23.25" thickBot="1">
      <c r="B13" s="7" t="s">
        <v>198</v>
      </c>
      <c r="C13" s="2"/>
      <c r="D13" s="2"/>
      <c r="E13" s="2"/>
      <c r="F13" s="2"/>
      <c r="G13" s="2"/>
      <c r="H13" s="2"/>
      <c r="I13" s="2"/>
      <c r="J13" s="2"/>
    </row>
    <row r="14" spans="1:10" s="34" customFormat="1" ht="25.5" customHeight="1">
      <c r="B14" s="317"/>
      <c r="C14" s="318"/>
      <c r="D14" s="318"/>
      <c r="E14" s="318"/>
      <c r="F14" s="318"/>
      <c r="G14" s="318"/>
      <c r="H14" s="318"/>
      <c r="I14" s="318"/>
      <c r="J14" s="319"/>
    </row>
    <row r="15" spans="1:10" s="34" customFormat="1" ht="25.5" customHeight="1" thickBot="1">
      <c r="B15" s="336"/>
      <c r="C15" s="337"/>
      <c r="D15" s="337"/>
      <c r="E15" s="337"/>
      <c r="F15" s="337"/>
      <c r="G15" s="337"/>
      <c r="H15" s="337"/>
      <c r="I15" s="337"/>
      <c r="J15" s="338"/>
    </row>
    <row r="16" spans="1:10" s="34" customFormat="1" ht="8.25" customHeight="1">
      <c r="B16" s="51"/>
      <c r="C16" s="2"/>
      <c r="D16" s="2"/>
      <c r="E16" s="2"/>
      <c r="F16" s="2"/>
      <c r="G16" s="2"/>
      <c r="H16" s="2"/>
      <c r="I16" s="2"/>
      <c r="J16" s="2"/>
    </row>
    <row r="17" spans="2:10" s="34" customFormat="1">
      <c r="B17" s="7" t="s">
        <v>199</v>
      </c>
      <c r="C17" s="2"/>
      <c r="D17" s="2"/>
      <c r="E17" s="2"/>
      <c r="F17" s="2"/>
      <c r="G17" s="2"/>
      <c r="H17" s="2"/>
      <c r="I17" s="2"/>
      <c r="J17" s="2"/>
    </row>
    <row r="18" spans="2:10" s="34" customFormat="1">
      <c r="B18" s="52" t="s">
        <v>97</v>
      </c>
      <c r="C18" s="2"/>
      <c r="D18" s="2"/>
      <c r="E18" s="2"/>
      <c r="F18" s="2"/>
      <c r="G18" s="2"/>
      <c r="H18" s="2"/>
      <c r="I18" s="2"/>
      <c r="J18" s="2"/>
    </row>
    <row r="19" spans="2:10" s="34" customFormat="1">
      <c r="B19" s="52" t="s">
        <v>98</v>
      </c>
      <c r="C19" s="2"/>
      <c r="D19" s="2"/>
      <c r="E19" s="2"/>
      <c r="F19" s="2"/>
      <c r="G19" s="2"/>
      <c r="H19" s="2"/>
      <c r="I19" s="2"/>
      <c r="J19" s="2"/>
    </row>
    <row r="20" spans="2:10" s="34" customFormat="1">
      <c r="B20" s="52" t="s">
        <v>99</v>
      </c>
      <c r="C20" s="2"/>
      <c r="D20" s="2"/>
      <c r="E20" s="2"/>
      <c r="F20" s="2"/>
      <c r="G20" s="2"/>
      <c r="H20" s="2"/>
      <c r="I20" s="2"/>
      <c r="J20" s="2"/>
    </row>
    <row r="21" spans="2:10" s="34" customFormat="1" ht="14.25" customHeight="1">
      <c r="B21" s="51"/>
      <c r="C21" s="2"/>
      <c r="D21" s="2"/>
      <c r="E21" s="2"/>
      <c r="F21" s="2"/>
      <c r="G21" s="2"/>
      <c r="H21" s="2"/>
      <c r="I21" s="2"/>
      <c r="J21" s="2"/>
    </row>
    <row r="22" spans="2:10" s="34" customFormat="1">
      <c r="B22" s="7" t="s">
        <v>200</v>
      </c>
      <c r="C22" s="2"/>
      <c r="D22" s="2"/>
      <c r="E22" s="2"/>
      <c r="F22" s="2"/>
      <c r="G22" s="2"/>
      <c r="H22" s="2"/>
      <c r="I22" s="2"/>
      <c r="J22" s="2"/>
    </row>
    <row r="23" spans="2:10" s="34" customFormat="1">
      <c r="B23" s="51" t="s">
        <v>201</v>
      </c>
      <c r="C23" s="2"/>
      <c r="D23" s="2"/>
      <c r="E23" s="2"/>
      <c r="F23" s="2"/>
      <c r="G23" s="2"/>
      <c r="H23" s="2"/>
      <c r="I23" s="2"/>
      <c r="J23" s="2"/>
    </row>
    <row r="24" spans="2:10" s="34" customFormat="1" ht="14.25" customHeight="1">
      <c r="B24" s="51"/>
      <c r="C24" s="2"/>
      <c r="D24" s="2"/>
      <c r="E24" s="2"/>
      <c r="F24" s="2"/>
      <c r="G24" s="2"/>
      <c r="H24" s="2"/>
      <c r="I24" s="2"/>
      <c r="J24" s="2"/>
    </row>
    <row r="25" spans="2:10" s="34" customFormat="1">
      <c r="B25" s="7" t="s">
        <v>202</v>
      </c>
      <c r="C25" s="2"/>
      <c r="D25" s="2"/>
      <c r="E25" s="2"/>
      <c r="F25" s="2"/>
      <c r="G25" s="2"/>
      <c r="H25" s="2"/>
      <c r="I25" s="2"/>
      <c r="J25" s="2"/>
    </row>
    <row r="26" spans="2:10" ht="11.25" customHeight="1" thickBot="1"/>
    <row r="27" spans="2:10" s="34" customFormat="1" ht="23.25" thickBot="1">
      <c r="B27" s="311" t="s">
        <v>0</v>
      </c>
      <c r="C27" s="313">
        <v>42004</v>
      </c>
      <c r="D27" s="314"/>
      <c r="E27" s="9"/>
      <c r="F27" s="315" t="s">
        <v>1</v>
      </c>
      <c r="G27" s="316"/>
      <c r="H27" s="315" t="s">
        <v>2</v>
      </c>
      <c r="I27" s="316"/>
      <c r="J27" s="311" t="s">
        <v>23</v>
      </c>
    </row>
    <row r="28" spans="2:10" s="34" customFormat="1" ht="23.25" thickBot="1">
      <c r="B28" s="312"/>
      <c r="C28" s="10">
        <v>2560</v>
      </c>
      <c r="D28" s="10">
        <v>2561</v>
      </c>
      <c r="E28" s="9"/>
      <c r="F28" s="11" t="s">
        <v>3</v>
      </c>
      <c r="G28" s="10" t="s">
        <v>4</v>
      </c>
      <c r="H28" s="10" t="s">
        <v>5</v>
      </c>
      <c r="I28" s="10" t="s">
        <v>6</v>
      </c>
      <c r="J28" s="312"/>
    </row>
    <row r="29" spans="2:10" ht="19.5" customHeight="1">
      <c r="B29" s="13"/>
      <c r="C29" s="13"/>
      <c r="D29" s="13"/>
      <c r="E29" s="14"/>
      <c r="F29" s="13"/>
      <c r="G29" s="13"/>
      <c r="H29" s="13"/>
      <c r="I29" s="13"/>
      <c r="J29" s="12"/>
    </row>
    <row r="30" spans="2:10" ht="19.5" customHeight="1">
      <c r="B30" s="14"/>
      <c r="C30" s="14"/>
      <c r="D30" s="14"/>
      <c r="E30" s="14"/>
      <c r="F30" s="14"/>
      <c r="G30" s="14"/>
      <c r="H30" s="14"/>
      <c r="I30" s="14"/>
      <c r="J30" s="15"/>
    </row>
    <row r="31" spans="2:10" ht="19.5" customHeight="1">
      <c r="B31" s="15"/>
      <c r="C31" s="16"/>
      <c r="D31" s="16"/>
      <c r="E31" s="15"/>
      <c r="F31" s="35"/>
      <c r="G31" s="17"/>
      <c r="H31" s="15"/>
      <c r="I31" s="19"/>
      <c r="J31" s="15"/>
    </row>
    <row r="32" spans="2:10" ht="19.5" customHeight="1">
      <c r="B32" s="15"/>
      <c r="C32" s="16"/>
      <c r="D32" s="16"/>
      <c r="E32" s="15"/>
      <c r="F32" s="18"/>
      <c r="G32" s="17"/>
      <c r="H32" s="19"/>
      <c r="I32" s="15"/>
      <c r="J32" s="20"/>
    </row>
    <row r="33" spans="2:10" ht="19.5" customHeight="1">
      <c r="B33" s="14"/>
      <c r="C33" s="15"/>
      <c r="D33" s="15"/>
      <c r="E33" s="14"/>
      <c r="F33" s="14"/>
      <c r="G33" s="14"/>
      <c r="H33" s="14"/>
      <c r="I33" s="14"/>
      <c r="J33" s="15"/>
    </row>
    <row r="34" spans="2:10" ht="19.5" customHeight="1">
      <c r="B34" s="15"/>
      <c r="C34" s="14"/>
      <c r="D34" s="14"/>
      <c r="E34" s="14"/>
      <c r="F34" s="14"/>
      <c r="G34" s="14"/>
      <c r="H34" s="14"/>
      <c r="I34" s="14"/>
      <c r="J34" s="15"/>
    </row>
    <row r="35" spans="2:10" ht="19.5" customHeight="1">
      <c r="B35" s="15"/>
      <c r="C35" s="16"/>
      <c r="D35" s="16"/>
      <c r="E35" s="15"/>
      <c r="F35" s="18"/>
      <c r="G35" s="17"/>
      <c r="H35" s="19"/>
      <c r="I35" s="14"/>
      <c r="J35" s="20"/>
    </row>
    <row r="36" spans="2:10" ht="19.5" customHeight="1">
      <c r="B36" s="14"/>
      <c r="C36" s="15"/>
      <c r="D36" s="15"/>
      <c r="E36" s="14"/>
      <c r="F36" s="14"/>
      <c r="G36" s="14"/>
      <c r="H36" s="14"/>
      <c r="I36" s="14"/>
      <c r="J36" s="15"/>
    </row>
    <row r="37" spans="2:10" ht="19.5" customHeight="1">
      <c r="B37" s="15"/>
      <c r="C37" s="14"/>
      <c r="D37" s="14"/>
      <c r="E37" s="14"/>
      <c r="F37" s="14"/>
      <c r="G37" s="14"/>
      <c r="H37" s="14"/>
      <c r="I37" s="14"/>
      <c r="J37" s="15"/>
    </row>
    <row r="38" spans="2:10" ht="19.5" customHeight="1">
      <c r="B38" s="15"/>
      <c r="C38" s="36"/>
      <c r="D38" s="36"/>
      <c r="E38" s="15"/>
      <c r="F38" s="36"/>
      <c r="G38" s="37"/>
      <c r="H38" s="15"/>
      <c r="I38" s="19"/>
      <c r="J38" s="15"/>
    </row>
    <row r="39" spans="2:10" ht="19.5" customHeight="1" thickBot="1">
      <c r="B39" s="24"/>
      <c r="C39" s="38"/>
      <c r="D39" s="38"/>
      <c r="E39" s="14"/>
      <c r="F39" s="39"/>
      <c r="G39" s="40"/>
      <c r="H39" s="24"/>
      <c r="I39" s="24"/>
      <c r="J39" s="21"/>
    </row>
    <row r="40" spans="2:10">
      <c r="B40" s="6"/>
      <c r="E40" s="8"/>
    </row>
    <row r="41" spans="2:10" ht="23.25" thickBot="1">
      <c r="B41" s="201" t="s">
        <v>8</v>
      </c>
      <c r="C41" s="200"/>
      <c r="D41" s="200"/>
      <c r="E41" s="152"/>
      <c r="F41" s="200"/>
      <c r="G41" s="200"/>
      <c r="H41" s="200"/>
      <c r="I41" s="200"/>
      <c r="J41" s="200"/>
    </row>
    <row r="42" spans="2:10" ht="23.25" thickBot="1">
      <c r="B42" s="202" t="s">
        <v>9</v>
      </c>
      <c r="C42" s="203">
        <v>2560</v>
      </c>
      <c r="D42" s="203">
        <v>2561</v>
      </c>
      <c r="E42" s="204"/>
      <c r="F42" s="339" t="s">
        <v>1</v>
      </c>
      <c r="G42" s="340"/>
      <c r="H42" s="339" t="s">
        <v>2</v>
      </c>
      <c r="I42" s="340"/>
      <c r="J42" s="341" t="s">
        <v>23</v>
      </c>
    </row>
    <row r="43" spans="2:10" ht="23.25" thickBot="1">
      <c r="B43" s="205"/>
      <c r="C43" s="206"/>
      <c r="D43" s="206"/>
      <c r="E43" s="204"/>
      <c r="F43" s="206"/>
      <c r="G43" s="207" t="s">
        <v>4</v>
      </c>
      <c r="H43" s="207" t="s">
        <v>5</v>
      </c>
      <c r="I43" s="207" t="s">
        <v>6</v>
      </c>
      <c r="J43" s="342"/>
    </row>
    <row r="44" spans="2:10">
      <c r="B44" s="210" t="s">
        <v>112</v>
      </c>
      <c r="C44" s="208"/>
      <c r="D44" s="208"/>
      <c r="E44" s="209"/>
      <c r="F44" s="210"/>
      <c r="G44" s="210"/>
      <c r="H44" s="210"/>
      <c r="I44" s="210"/>
      <c r="J44" s="208"/>
    </row>
    <row r="45" spans="2:10">
      <c r="B45" s="208" t="s">
        <v>119</v>
      </c>
      <c r="C45" s="208"/>
      <c r="D45" s="208"/>
      <c r="E45" s="209"/>
      <c r="F45" s="210"/>
      <c r="G45" s="210"/>
      <c r="H45" s="210"/>
      <c r="I45" s="210"/>
      <c r="J45" s="208"/>
    </row>
    <row r="46" spans="2:10">
      <c r="B46" s="208" t="s">
        <v>124</v>
      </c>
      <c r="C46" s="211"/>
      <c r="D46" s="211"/>
      <c r="E46" s="209"/>
      <c r="F46" s="210"/>
      <c r="G46" s="210"/>
      <c r="H46" s="210"/>
      <c r="I46" s="210"/>
      <c r="J46" s="208"/>
    </row>
    <row r="47" spans="2:10">
      <c r="B47" s="210" t="s">
        <v>113</v>
      </c>
      <c r="C47" s="211"/>
      <c r="D47" s="211"/>
      <c r="E47" s="209"/>
      <c r="F47" s="212"/>
      <c r="G47" s="213"/>
      <c r="H47" s="208"/>
      <c r="I47" s="214"/>
      <c r="J47" s="208"/>
    </row>
    <row r="48" spans="2:10">
      <c r="B48" s="208" t="s">
        <v>125</v>
      </c>
      <c r="C48" s="211"/>
      <c r="D48" s="211"/>
      <c r="E48" s="209"/>
      <c r="F48" s="215"/>
      <c r="G48" s="213"/>
      <c r="H48" s="214"/>
      <c r="I48" s="208"/>
      <c r="J48" s="216"/>
    </row>
    <row r="49" spans="2:10">
      <c r="B49" s="208" t="s">
        <v>128</v>
      </c>
      <c r="C49" s="211"/>
      <c r="D49" s="211"/>
      <c r="E49" s="209"/>
      <c r="F49" s="210"/>
      <c r="G49" s="210"/>
      <c r="H49" s="210"/>
      <c r="I49" s="210"/>
      <c r="J49" s="208"/>
    </row>
    <row r="50" spans="2:10">
      <c r="B50" s="208" t="s">
        <v>135</v>
      </c>
      <c r="C50" s="211"/>
      <c r="D50" s="211"/>
      <c r="E50" s="209"/>
      <c r="F50" s="210"/>
      <c r="G50" s="210"/>
      <c r="H50" s="210"/>
      <c r="I50" s="210"/>
      <c r="J50" s="208"/>
    </row>
    <row r="51" spans="2:10">
      <c r="B51" s="208" t="s">
        <v>134</v>
      </c>
      <c r="C51" s="211"/>
      <c r="D51" s="211"/>
      <c r="E51" s="209"/>
      <c r="F51" s="215"/>
      <c r="G51" s="213"/>
      <c r="H51" s="214"/>
      <c r="I51" s="210"/>
      <c r="J51" s="216"/>
    </row>
    <row r="52" spans="2:10">
      <c r="B52" s="208" t="s">
        <v>136</v>
      </c>
      <c r="C52" s="211"/>
      <c r="D52" s="211"/>
      <c r="E52" s="209"/>
      <c r="F52" s="215"/>
      <c r="G52" s="213"/>
      <c r="H52" s="214"/>
      <c r="I52" s="210"/>
      <c r="J52" s="216"/>
    </row>
    <row r="53" spans="2:10">
      <c r="B53" s="208" t="s">
        <v>133</v>
      </c>
      <c r="C53" s="211"/>
      <c r="D53" s="211"/>
      <c r="E53" s="209"/>
      <c r="F53" s="215"/>
      <c r="G53" s="213"/>
      <c r="H53" s="214"/>
      <c r="I53" s="210"/>
      <c r="J53" s="216"/>
    </row>
    <row r="54" spans="2:10">
      <c r="B54" s="210" t="s">
        <v>114</v>
      </c>
      <c r="C54" s="211"/>
      <c r="D54" s="211"/>
      <c r="E54" s="209"/>
      <c r="F54" s="215"/>
      <c r="G54" s="213"/>
      <c r="H54" s="214"/>
      <c r="I54" s="210"/>
      <c r="J54" s="216"/>
    </row>
    <row r="55" spans="2:10">
      <c r="B55" s="208" t="s">
        <v>141</v>
      </c>
      <c r="C55" s="211"/>
      <c r="D55" s="211"/>
      <c r="E55" s="209"/>
      <c r="F55" s="215"/>
      <c r="G55" s="213"/>
      <c r="H55" s="214"/>
      <c r="I55" s="210"/>
      <c r="J55" s="216"/>
    </row>
    <row r="56" spans="2:10" ht="21.75" customHeight="1">
      <c r="B56" s="208" t="s">
        <v>142</v>
      </c>
      <c r="C56" s="211"/>
      <c r="D56" s="211"/>
      <c r="E56" s="209"/>
      <c r="F56" s="215"/>
      <c r="G56" s="213"/>
      <c r="H56" s="214"/>
      <c r="I56" s="210"/>
      <c r="J56" s="216"/>
    </row>
    <row r="57" spans="2:10">
      <c r="B57" s="208" t="s">
        <v>216</v>
      </c>
      <c r="C57" s="211"/>
      <c r="D57" s="211"/>
      <c r="E57" s="209"/>
      <c r="F57" s="215"/>
      <c r="G57" s="213"/>
      <c r="H57" s="214"/>
      <c r="I57" s="210"/>
      <c r="J57" s="216"/>
    </row>
    <row r="58" spans="2:10">
      <c r="B58" s="208" t="s">
        <v>217</v>
      </c>
      <c r="C58" s="211"/>
      <c r="D58" s="211"/>
      <c r="E58" s="209"/>
      <c r="F58" s="215"/>
      <c r="G58" s="213"/>
      <c r="H58" s="214"/>
      <c r="I58" s="210"/>
      <c r="J58" s="216"/>
    </row>
    <row r="59" spans="2:10">
      <c r="B59" s="208" t="s">
        <v>147</v>
      </c>
      <c r="C59" s="211"/>
      <c r="D59" s="211"/>
      <c r="E59" s="209"/>
      <c r="F59" s="215"/>
      <c r="G59" s="213"/>
      <c r="H59" s="214"/>
      <c r="I59" s="210"/>
      <c r="J59" s="216"/>
    </row>
    <row r="60" spans="2:10">
      <c r="B60" s="210" t="s">
        <v>115</v>
      </c>
      <c r="C60" s="211"/>
      <c r="D60" s="211"/>
      <c r="E60" s="209"/>
      <c r="F60" s="215"/>
      <c r="G60" s="213"/>
      <c r="H60" s="214"/>
      <c r="I60" s="210"/>
      <c r="J60" s="216"/>
    </row>
    <row r="61" spans="2:10">
      <c r="B61" s="208" t="s">
        <v>151</v>
      </c>
      <c r="C61" s="211"/>
      <c r="D61" s="211"/>
      <c r="E61" s="209"/>
      <c r="F61" s="215"/>
      <c r="G61" s="213"/>
      <c r="H61" s="214"/>
      <c r="I61" s="210"/>
      <c r="J61" s="216"/>
    </row>
    <row r="62" spans="2:10">
      <c r="B62" s="208" t="s">
        <v>152</v>
      </c>
      <c r="C62" s="211"/>
      <c r="D62" s="211"/>
      <c r="E62" s="209"/>
      <c r="F62" s="215"/>
      <c r="G62" s="213"/>
      <c r="H62" s="214"/>
      <c r="I62" s="210"/>
      <c r="J62" s="216"/>
    </row>
    <row r="63" spans="2:10">
      <c r="B63" s="208" t="s">
        <v>155</v>
      </c>
      <c r="C63" s="211"/>
      <c r="D63" s="211"/>
      <c r="E63" s="209"/>
      <c r="F63" s="215"/>
      <c r="G63" s="213"/>
      <c r="H63" s="214"/>
      <c r="I63" s="210"/>
      <c r="J63" s="216"/>
    </row>
    <row r="64" spans="2:10" ht="23.25" thickBot="1">
      <c r="B64" s="217"/>
      <c r="C64" s="218"/>
      <c r="D64" s="218"/>
      <c r="E64" s="209"/>
      <c r="F64" s="219"/>
      <c r="G64" s="220"/>
      <c r="H64" s="221"/>
      <c r="I64" s="222"/>
      <c r="J64" s="223"/>
    </row>
    <row r="65" spans="2:10" ht="23.25" thickBot="1">
      <c r="B65" s="224"/>
      <c r="C65" s="200"/>
      <c r="D65" s="200"/>
      <c r="E65" s="152"/>
      <c r="F65" s="200"/>
      <c r="G65" s="200"/>
      <c r="H65" s="200"/>
      <c r="I65" s="200"/>
      <c r="J65" s="200"/>
    </row>
    <row r="66" spans="2:10" ht="42" customHeight="1" thickBot="1">
      <c r="B66" s="333" t="s">
        <v>221</v>
      </c>
      <c r="C66" s="334"/>
      <c r="D66" s="334"/>
      <c r="E66" s="334"/>
      <c r="F66" s="334"/>
      <c r="G66" s="334"/>
      <c r="H66" s="334"/>
      <c r="I66" s="335"/>
      <c r="J66" s="197"/>
    </row>
    <row r="67" spans="2:10">
      <c r="B67" s="225" t="s">
        <v>197</v>
      </c>
      <c r="C67" s="195"/>
      <c r="D67" s="195"/>
      <c r="E67" s="195"/>
      <c r="F67" s="195"/>
      <c r="G67" s="195"/>
      <c r="H67" s="195"/>
      <c r="I67" s="196"/>
      <c r="J67" s="152"/>
    </row>
    <row r="68" spans="2:10">
      <c r="B68" s="226"/>
      <c r="C68" s="152"/>
      <c r="D68" s="152"/>
      <c r="E68" s="152"/>
      <c r="F68" s="152"/>
      <c r="G68" s="152"/>
      <c r="H68" s="152"/>
      <c r="I68" s="227"/>
      <c r="J68" s="152"/>
    </row>
    <row r="69" spans="2:10">
      <c r="B69" s="228" t="s">
        <v>203</v>
      </c>
      <c r="C69" s="152"/>
      <c r="D69" s="152"/>
      <c r="E69" s="152"/>
      <c r="F69" s="152"/>
      <c r="G69" s="152"/>
      <c r="H69" s="152"/>
      <c r="I69" s="227"/>
      <c r="J69" s="152"/>
    </row>
    <row r="70" spans="2:10">
      <c r="B70" s="229"/>
      <c r="C70" s="152"/>
      <c r="D70" s="152"/>
      <c r="E70" s="152"/>
      <c r="F70" s="152"/>
      <c r="G70" s="152"/>
      <c r="H70" s="152"/>
      <c r="I70" s="227"/>
      <c r="J70" s="152"/>
    </row>
    <row r="71" spans="2:10">
      <c r="B71" s="228" t="s">
        <v>211</v>
      </c>
      <c r="C71" s="152"/>
      <c r="D71" s="152"/>
      <c r="E71" s="152"/>
      <c r="F71" s="152"/>
      <c r="G71" s="152"/>
      <c r="H71" s="152"/>
      <c r="I71" s="227"/>
      <c r="J71" s="152"/>
    </row>
    <row r="72" spans="2:10">
      <c r="B72" s="229"/>
      <c r="C72" s="152"/>
      <c r="D72" s="152"/>
      <c r="E72" s="152"/>
      <c r="F72" s="152"/>
      <c r="G72" s="152"/>
      <c r="H72" s="152"/>
      <c r="I72" s="227"/>
      <c r="J72" s="152"/>
    </row>
    <row r="73" spans="2:10" ht="23.25" thickBot="1">
      <c r="B73" s="155"/>
      <c r="C73" s="156"/>
      <c r="D73" s="156"/>
      <c r="E73" s="156"/>
      <c r="F73" s="156"/>
      <c r="G73" s="156"/>
      <c r="H73" s="156"/>
      <c r="I73" s="157"/>
      <c r="J73" s="8"/>
    </row>
    <row r="74" spans="2:10">
      <c r="B74" s="32"/>
      <c r="E74" s="8"/>
    </row>
    <row r="75" spans="2:10">
      <c r="B75" s="6"/>
      <c r="E75" s="8"/>
    </row>
  </sheetData>
  <mergeCells count="11">
    <mergeCell ref="B66:I66"/>
    <mergeCell ref="B14:J14"/>
    <mergeCell ref="B15:J15"/>
    <mergeCell ref="B27:B28"/>
    <mergeCell ref="C27:D27"/>
    <mergeCell ref="F27:G27"/>
    <mergeCell ref="H27:I27"/>
    <mergeCell ref="J27:J28"/>
    <mergeCell ref="F42:G42"/>
    <mergeCell ref="H42:I42"/>
    <mergeCell ref="J42:J43"/>
  </mergeCells>
  <pageMargins left="0.70866141732283472" right="0.70866141732283472" top="0.19685039370078741" bottom="0.19685039370078741" header="0.31496062992125984" footer="0.31496062992125984"/>
  <pageSetup paperSize="9" scale="72" fitToHeight="0" orientation="landscape" r:id="rId1"/>
  <rowBreaks count="1" manualBreakCount="1">
    <brk id="4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34"/>
  <sheetViews>
    <sheetView view="pageBreakPreview" zoomScaleNormal="100" zoomScaleSheetLayoutView="100" workbookViewId="0">
      <selection activeCell="B1" sqref="B1"/>
    </sheetView>
  </sheetViews>
  <sheetFormatPr defaultColWidth="9" defaultRowHeight="21.75" customHeight="1"/>
  <cols>
    <col min="1" max="1" width="2.7109375" style="1" customWidth="1"/>
    <col min="2" max="2" width="30.42578125" style="1" customWidth="1"/>
    <col min="3" max="3" width="14.42578125" style="1" customWidth="1"/>
    <col min="4" max="4" width="10.140625" style="1" customWidth="1"/>
    <col min="5" max="5" width="14.42578125" style="1" customWidth="1"/>
    <col min="6" max="6" width="10.42578125" style="1" customWidth="1"/>
    <col min="7" max="7" width="2" style="1" customWidth="1"/>
    <col min="8" max="8" width="12" style="1" customWidth="1"/>
    <col min="9" max="9" width="8.42578125" style="1" customWidth="1"/>
    <col min="10" max="11" width="8.7109375" style="1" customWidth="1"/>
    <col min="12" max="12" width="50.85546875" style="1" customWidth="1"/>
    <col min="13" max="13" width="7.42578125" style="1" customWidth="1"/>
    <col min="14" max="16384" width="9" style="1"/>
  </cols>
  <sheetData>
    <row r="1" spans="2:12" ht="30.75" customHeight="1">
      <c r="B1" s="295" t="s">
        <v>220</v>
      </c>
      <c r="C1" s="297"/>
      <c r="D1" s="297"/>
    </row>
    <row r="2" spans="2:12" s="2" customFormat="1" ht="28.5" customHeight="1"/>
    <row r="3" spans="2:12" ht="26.25">
      <c r="B3" s="53" t="s">
        <v>226</v>
      </c>
      <c r="C3" s="48"/>
      <c r="D3" s="49"/>
    </row>
    <row r="4" spans="2:12" ht="26.25">
      <c r="B4" s="53" t="s">
        <v>225</v>
      </c>
      <c r="C4" s="48"/>
      <c r="D4" s="49"/>
    </row>
    <row r="5" spans="2:12" ht="26.25">
      <c r="B5" s="53" t="s">
        <v>227</v>
      </c>
      <c r="C5" s="48"/>
      <c r="D5" s="50"/>
    </row>
    <row r="6" spans="2:12" s="2" customFormat="1" ht="22.5">
      <c r="B6" s="6"/>
    </row>
    <row r="7" spans="2:12" s="2" customFormat="1" ht="22.5">
      <c r="B7" s="143" t="s">
        <v>24</v>
      </c>
    </row>
    <row r="8" spans="2:12" s="2" customFormat="1" ht="12" customHeight="1" thickBot="1">
      <c r="B8" s="7"/>
      <c r="G8" s="8"/>
    </row>
    <row r="9" spans="2:12" s="2" customFormat="1" ht="21.75" customHeight="1" thickBot="1">
      <c r="B9" s="346" t="s">
        <v>20</v>
      </c>
      <c r="C9" s="304">
        <v>42004</v>
      </c>
      <c r="D9" s="305"/>
      <c r="E9" s="305"/>
      <c r="F9" s="306"/>
      <c r="G9" s="9"/>
      <c r="H9" s="307" t="s">
        <v>1</v>
      </c>
      <c r="I9" s="308"/>
      <c r="J9" s="307" t="s">
        <v>2</v>
      </c>
      <c r="K9" s="308"/>
      <c r="L9" s="300" t="s">
        <v>23</v>
      </c>
    </row>
    <row r="10" spans="2:12" s="2" customFormat="1" ht="21.75" customHeight="1" thickBot="1">
      <c r="B10" s="347"/>
      <c r="C10" s="56">
        <v>2560</v>
      </c>
      <c r="D10" s="56" t="s">
        <v>72</v>
      </c>
      <c r="E10" s="56">
        <v>2561</v>
      </c>
      <c r="F10" s="56" t="s">
        <v>72</v>
      </c>
      <c r="G10" s="9"/>
      <c r="H10" s="55" t="s">
        <v>3</v>
      </c>
      <c r="I10" s="56" t="s">
        <v>4</v>
      </c>
      <c r="J10" s="56" t="s">
        <v>5</v>
      </c>
      <c r="K10" s="56" t="s">
        <v>6</v>
      </c>
      <c r="L10" s="301"/>
    </row>
    <row r="11" spans="2:12" s="2" customFormat="1" ht="21.75" customHeight="1">
      <c r="B11" s="12"/>
      <c r="C11" s="13"/>
      <c r="D11" s="13"/>
      <c r="E11" s="13"/>
      <c r="F11" s="13"/>
      <c r="G11" s="14"/>
      <c r="H11" s="13"/>
      <c r="I11" s="13"/>
      <c r="J11" s="13"/>
      <c r="K11" s="13"/>
      <c r="L11" s="12"/>
    </row>
    <row r="12" spans="2:12" s="2" customFormat="1" ht="21.75" customHeight="1">
      <c r="B12" s="15"/>
      <c r="C12" s="16"/>
      <c r="D12" s="15"/>
      <c r="E12" s="16"/>
      <c r="F12" s="15"/>
      <c r="G12" s="15"/>
      <c r="H12" s="15"/>
      <c r="I12" s="15"/>
      <c r="J12" s="14"/>
      <c r="K12" s="14"/>
      <c r="L12" s="15"/>
    </row>
    <row r="13" spans="2:12" s="2" customFormat="1" ht="21.75" customHeight="1">
      <c r="B13" s="15"/>
      <c r="C13" s="16"/>
      <c r="D13" s="17"/>
      <c r="E13" s="16"/>
      <c r="F13" s="17"/>
      <c r="G13" s="15"/>
      <c r="H13" s="18"/>
      <c r="I13" s="17"/>
      <c r="J13" s="14"/>
      <c r="K13" s="19"/>
      <c r="L13" s="15"/>
    </row>
    <row r="14" spans="2:12" s="2" customFormat="1" ht="25.5" customHeight="1">
      <c r="B14" s="15"/>
      <c r="C14" s="16"/>
      <c r="D14" s="17"/>
      <c r="E14" s="16"/>
      <c r="F14" s="17"/>
      <c r="G14" s="15"/>
      <c r="H14" s="18"/>
      <c r="I14" s="17"/>
      <c r="J14" s="14"/>
      <c r="K14" s="19"/>
      <c r="L14" s="20"/>
    </row>
    <row r="15" spans="2:12" s="2" customFormat="1" ht="21.75" customHeight="1">
      <c r="B15" s="15"/>
      <c r="C15" s="18"/>
      <c r="D15" s="17"/>
      <c r="E15" s="18"/>
      <c r="F15" s="17"/>
      <c r="G15" s="15"/>
      <c r="H15" s="18"/>
      <c r="I15" s="17"/>
      <c r="J15" s="14"/>
      <c r="K15" s="14"/>
      <c r="L15" s="15"/>
    </row>
    <row r="16" spans="2:12" s="2" customFormat="1" ht="21.75" customHeight="1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2:12" s="2" customFormat="1" ht="25.5" customHeight="1">
      <c r="B17" s="15"/>
      <c r="C17" s="16"/>
      <c r="D17" s="17"/>
      <c r="E17" s="16"/>
      <c r="F17" s="17"/>
      <c r="G17" s="15"/>
      <c r="H17" s="16"/>
      <c r="I17" s="17"/>
      <c r="J17" s="14"/>
      <c r="K17" s="19"/>
      <c r="L17" s="15"/>
    </row>
    <row r="18" spans="2:12" s="2" customFormat="1" ht="21.75" customHeight="1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2:12" s="2" customFormat="1" ht="21.75" customHeight="1" thickBot="1">
      <c r="B19" s="21"/>
      <c r="C19" s="22"/>
      <c r="D19" s="23"/>
      <c r="E19" s="22"/>
      <c r="F19" s="23"/>
      <c r="G19" s="21"/>
      <c r="H19" s="22"/>
      <c r="I19" s="23"/>
      <c r="J19" s="24"/>
      <c r="K19" s="24"/>
      <c r="L19" s="21"/>
    </row>
    <row r="20" spans="2:12" s="2" customFormat="1" ht="23.25" thickBot="1">
      <c r="B20" s="6"/>
      <c r="G20" s="8"/>
    </row>
    <row r="21" spans="2:12" s="2" customFormat="1" ht="42.75" customHeight="1" thickBot="1">
      <c r="B21" s="343" t="s">
        <v>228</v>
      </c>
      <c r="C21" s="344"/>
      <c r="D21" s="344"/>
      <c r="E21" s="344"/>
      <c r="F21" s="344"/>
      <c r="G21" s="344"/>
      <c r="H21" s="344"/>
      <c r="I21" s="344"/>
      <c r="J21" s="344"/>
      <c r="K21" s="345"/>
      <c r="L21" s="146"/>
    </row>
    <row r="22" spans="2:12" s="2" customFormat="1" ht="22.5">
      <c r="B22" s="225" t="s">
        <v>197</v>
      </c>
      <c r="C22" s="195"/>
      <c r="D22" s="195"/>
      <c r="E22" s="195"/>
      <c r="F22" s="195"/>
      <c r="G22" s="195"/>
      <c r="H22" s="195"/>
      <c r="I22" s="195"/>
      <c r="J22" s="195"/>
      <c r="K22" s="196"/>
      <c r="L22" s="146"/>
    </row>
    <row r="23" spans="2:12" s="2" customFormat="1" ht="21.75" customHeight="1">
      <c r="B23" s="226"/>
      <c r="C23" s="152"/>
      <c r="D23" s="152"/>
      <c r="E23" s="152"/>
      <c r="F23" s="152"/>
      <c r="G23" s="152"/>
      <c r="H23" s="152"/>
      <c r="I23" s="152"/>
      <c r="J23" s="197"/>
      <c r="K23" s="198"/>
      <c r="L23" s="158"/>
    </row>
    <row r="24" spans="2:12" s="2" customFormat="1" ht="21.75" customHeight="1">
      <c r="B24" s="228" t="s">
        <v>203</v>
      </c>
      <c r="C24" s="152"/>
      <c r="D24" s="152"/>
      <c r="E24" s="152"/>
      <c r="F24" s="152"/>
      <c r="G24" s="152"/>
      <c r="H24" s="152"/>
      <c r="I24" s="152"/>
      <c r="J24" s="197"/>
      <c r="K24" s="198"/>
      <c r="L24" s="158"/>
    </row>
    <row r="25" spans="2:12" s="2" customFormat="1" ht="21.75" customHeight="1">
      <c r="B25" s="229"/>
      <c r="C25" s="152"/>
      <c r="D25" s="152"/>
      <c r="E25" s="152"/>
      <c r="F25" s="152"/>
      <c r="G25" s="152"/>
      <c r="H25" s="152"/>
      <c r="I25" s="152"/>
      <c r="J25" s="197"/>
      <c r="K25" s="198"/>
      <c r="L25" s="158"/>
    </row>
    <row r="26" spans="2:12" s="2" customFormat="1" ht="21.75" customHeight="1">
      <c r="B26" s="228" t="s">
        <v>211</v>
      </c>
      <c r="C26" s="152"/>
      <c r="D26" s="152"/>
      <c r="E26" s="152"/>
      <c r="F26" s="152"/>
      <c r="G26" s="152"/>
      <c r="H26" s="152"/>
      <c r="I26" s="152"/>
      <c r="J26" s="197"/>
      <c r="K26" s="198"/>
      <c r="L26" s="158"/>
    </row>
    <row r="27" spans="2:12" s="2" customFormat="1" ht="21.75" customHeight="1">
      <c r="B27" s="154"/>
      <c r="C27" s="151"/>
      <c r="D27" s="151"/>
      <c r="E27" s="151"/>
      <c r="F27" s="151"/>
      <c r="G27" s="151"/>
      <c r="H27" s="151"/>
      <c r="I27" s="151"/>
      <c r="J27" s="158"/>
      <c r="K27" s="159"/>
      <c r="L27" s="158"/>
    </row>
    <row r="28" spans="2:12" s="2" customFormat="1" ht="21.75" customHeight="1" thickBot="1">
      <c r="B28" s="165"/>
      <c r="C28" s="156"/>
      <c r="D28" s="156"/>
      <c r="E28" s="156"/>
      <c r="F28" s="156"/>
      <c r="G28" s="156"/>
      <c r="H28" s="156"/>
      <c r="I28" s="156"/>
      <c r="J28" s="160"/>
      <c r="K28" s="161"/>
      <c r="L28" s="158"/>
    </row>
    <row r="29" spans="2:12" s="2" customFormat="1" ht="22.5">
      <c r="B29" s="299"/>
      <c r="C29" s="151"/>
      <c r="D29" s="151"/>
      <c r="E29" s="146"/>
      <c r="F29" s="146"/>
      <c r="G29" s="146"/>
      <c r="H29" s="146"/>
      <c r="I29" s="146"/>
      <c r="J29" s="146"/>
      <c r="K29" s="146"/>
      <c r="L29" s="146"/>
    </row>
    <row r="30" spans="2:12" s="2" customFormat="1" ht="22.5">
      <c r="B30" s="162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2:12" s="2" customFormat="1" ht="22.5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2:12" s="2" customFormat="1" ht="22.5"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="2" customFormat="1" ht="22.5"/>
    <row r="34" s="2" customFormat="1" ht="22.5"/>
  </sheetData>
  <mergeCells count="6">
    <mergeCell ref="B21:K21"/>
    <mergeCell ref="L9:L10"/>
    <mergeCell ref="B9:B10"/>
    <mergeCell ref="C9:F9"/>
    <mergeCell ref="H9:I9"/>
    <mergeCell ref="J9:K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&amp;R&amp;"Browallia New,Regular"&amp;15[ปรับปรุงวันที่ 25 ธันวาคม 2556]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4"/>
  <sheetViews>
    <sheetView view="pageBreakPreview" zoomScaleNormal="100" zoomScaleSheetLayoutView="100" workbookViewId="0">
      <selection activeCell="H11" sqref="H11"/>
    </sheetView>
  </sheetViews>
  <sheetFormatPr defaultRowHeight="15"/>
  <cols>
    <col min="1" max="1" width="2.140625" customWidth="1"/>
    <col min="2" max="2" width="6.7109375" customWidth="1"/>
    <col min="3" max="3" width="2.7109375" customWidth="1"/>
    <col min="4" max="4" width="4.5703125" style="125" customWidth="1"/>
    <col min="5" max="5" width="6.42578125" customWidth="1"/>
    <col min="6" max="6" width="19" customWidth="1"/>
    <col min="7" max="7" width="6.42578125" customWidth="1"/>
    <col min="8" max="8" width="21" customWidth="1"/>
    <col min="9" max="10" width="6" customWidth="1"/>
    <col min="11" max="11" width="15.7109375" style="130" customWidth="1"/>
    <col min="12" max="12" width="2.140625" style="130" customWidth="1"/>
    <col min="13" max="13" width="15.7109375" style="130" customWidth="1"/>
    <col min="14" max="14" width="2.42578125" customWidth="1"/>
  </cols>
  <sheetData>
    <row r="1" spans="1:14" s="2" customFormat="1" ht="28.5" customHeight="1">
      <c r="A1" s="296" t="s">
        <v>220</v>
      </c>
      <c r="D1" s="120"/>
      <c r="K1" s="126"/>
      <c r="L1" s="126"/>
      <c r="M1" s="126"/>
    </row>
    <row r="2" spans="1:14" s="2" customFormat="1" ht="9.75" customHeight="1">
      <c r="D2" s="120"/>
      <c r="K2" s="126"/>
      <c r="L2" s="126"/>
      <c r="M2" s="126"/>
    </row>
    <row r="3" spans="1:14" s="1" customFormat="1" ht="26.25">
      <c r="A3" s="53" t="s">
        <v>226</v>
      </c>
      <c r="B3" s="48"/>
      <c r="C3" s="49"/>
      <c r="D3" s="120"/>
      <c r="E3" s="2"/>
      <c r="F3" s="2"/>
      <c r="G3" s="2"/>
      <c r="H3" s="2"/>
      <c r="K3" s="127"/>
      <c r="L3" s="127"/>
      <c r="M3" s="127"/>
    </row>
    <row r="4" spans="1:14" s="1" customFormat="1" ht="26.25">
      <c r="A4" s="53" t="s">
        <v>225</v>
      </c>
      <c r="B4" s="48"/>
      <c r="C4" s="49"/>
      <c r="D4" s="120"/>
      <c r="E4" s="2"/>
      <c r="F4" s="2"/>
      <c r="G4" s="2"/>
      <c r="H4" s="2"/>
      <c r="K4" s="127"/>
      <c r="L4" s="127"/>
      <c r="M4" s="127"/>
    </row>
    <row r="5" spans="1:14" s="71" customFormat="1" ht="26.25">
      <c r="A5" s="53" t="s">
        <v>227</v>
      </c>
      <c r="B5" s="48"/>
      <c r="C5" s="50"/>
      <c r="D5" s="124"/>
      <c r="K5" s="128"/>
      <c r="L5" s="128"/>
      <c r="M5" s="128"/>
    </row>
    <row r="6" spans="1:14" s="71" customFormat="1" ht="12.75" customHeight="1">
      <c r="A6" s="114"/>
      <c r="B6" s="114"/>
      <c r="C6" s="121"/>
      <c r="D6" s="123"/>
      <c r="E6" s="122"/>
      <c r="F6" s="122"/>
      <c r="G6" s="122"/>
      <c r="H6" s="122"/>
      <c r="I6" s="122"/>
      <c r="J6" s="122"/>
      <c r="K6" s="129"/>
      <c r="L6" s="129"/>
      <c r="M6" s="129"/>
      <c r="N6" s="122"/>
    </row>
    <row r="7" spans="1:14" s="71" customFormat="1" ht="9.75" customHeight="1">
      <c r="D7" s="124"/>
      <c r="K7" s="128"/>
      <c r="L7" s="128"/>
      <c r="M7" s="128"/>
    </row>
    <row r="8" spans="1:14" s="71" customFormat="1" ht="25.5">
      <c r="A8" s="348" t="s">
        <v>156</v>
      </c>
      <c r="B8" s="348"/>
      <c r="C8" s="348"/>
      <c r="D8" s="348"/>
      <c r="E8" s="348"/>
      <c r="F8" s="348"/>
      <c r="G8" s="348"/>
      <c r="H8" s="348"/>
      <c r="I8" s="348"/>
      <c r="J8" s="140"/>
      <c r="K8" s="141" t="s">
        <v>122</v>
      </c>
      <c r="L8" s="142"/>
      <c r="M8" s="141" t="s">
        <v>121</v>
      </c>
    </row>
    <row r="9" spans="1:14" s="71" customFormat="1" ht="25.5">
      <c r="A9" s="2" t="s">
        <v>112</v>
      </c>
      <c r="B9" s="2"/>
      <c r="C9" s="2"/>
      <c r="D9" s="120"/>
      <c r="E9" s="2"/>
      <c r="F9" s="2"/>
      <c r="G9" s="2"/>
      <c r="H9" s="2"/>
      <c r="I9" s="2"/>
      <c r="J9" s="2"/>
      <c r="K9" s="126"/>
      <c r="L9" s="135"/>
      <c r="M9" s="126"/>
    </row>
    <row r="10" spans="1:14" s="71" customFormat="1" ht="25.5">
      <c r="A10" s="2"/>
      <c r="B10" s="2" t="s">
        <v>119</v>
      </c>
      <c r="C10" s="2"/>
      <c r="D10" s="120"/>
      <c r="E10" s="2"/>
      <c r="F10" s="2"/>
      <c r="G10" s="2"/>
      <c r="H10" s="2"/>
      <c r="I10" s="2"/>
      <c r="J10" s="2"/>
      <c r="K10" s="126"/>
      <c r="L10" s="135"/>
      <c r="M10" s="126"/>
    </row>
    <row r="11" spans="1:14" s="71" customFormat="1" ht="25.5">
      <c r="A11" s="2"/>
      <c r="B11" s="2"/>
      <c r="C11" s="2"/>
      <c r="D11" s="120" t="s">
        <v>120</v>
      </c>
      <c r="E11" s="117"/>
      <c r="F11" s="136" t="s">
        <v>28</v>
      </c>
      <c r="G11" s="117"/>
      <c r="H11" s="8"/>
      <c r="I11" s="120" t="s">
        <v>120</v>
      </c>
      <c r="J11" s="2"/>
      <c r="K11" s="137"/>
      <c r="L11" s="135"/>
      <c r="M11" s="137"/>
    </row>
    <row r="12" spans="1:14" s="71" customFormat="1" ht="25.5">
      <c r="A12" s="2"/>
      <c r="B12" s="2"/>
      <c r="C12" s="2"/>
      <c r="D12" s="120"/>
      <c r="E12" s="2"/>
      <c r="F12" s="120" t="s">
        <v>45</v>
      </c>
      <c r="G12" s="2"/>
      <c r="H12" s="2"/>
      <c r="I12" s="2"/>
      <c r="J12" s="2"/>
      <c r="K12" s="126"/>
      <c r="L12" s="135"/>
      <c r="M12" s="126"/>
    </row>
    <row r="13" spans="1:14" s="71" customFormat="1" ht="25.5">
      <c r="A13" s="2"/>
      <c r="B13" s="2"/>
      <c r="C13" s="2"/>
      <c r="D13" s="120"/>
      <c r="E13" s="2"/>
      <c r="F13" s="120"/>
      <c r="G13" s="2"/>
      <c r="H13" s="2"/>
      <c r="I13" s="2"/>
      <c r="J13" s="2"/>
      <c r="K13" s="126"/>
      <c r="L13" s="135"/>
      <c r="M13" s="126"/>
    </row>
    <row r="14" spans="1:14" s="71" customFormat="1" ht="25.5">
      <c r="A14" s="2"/>
      <c r="B14" s="2"/>
      <c r="C14" s="2"/>
      <c r="D14" s="120"/>
      <c r="E14" s="2"/>
      <c r="F14" s="2"/>
      <c r="G14" s="2"/>
      <c r="H14" s="2"/>
      <c r="I14" s="120" t="s">
        <v>120</v>
      </c>
      <c r="J14" s="2"/>
      <c r="K14" s="138"/>
      <c r="L14" s="135"/>
      <c r="M14" s="138"/>
    </row>
    <row r="15" spans="1:14" s="71" customFormat="1" ht="22.5" customHeight="1">
      <c r="A15" s="2"/>
      <c r="B15" s="2"/>
      <c r="C15" s="2"/>
      <c r="D15" s="120"/>
      <c r="E15" s="2"/>
      <c r="F15" s="2"/>
      <c r="G15" s="2"/>
      <c r="H15" s="2"/>
      <c r="I15" s="120"/>
      <c r="J15" s="2"/>
      <c r="K15" s="139"/>
      <c r="L15" s="135"/>
      <c r="M15" s="139"/>
    </row>
    <row r="16" spans="1:14" s="71" customFormat="1" ht="25.5">
      <c r="A16" s="2"/>
      <c r="B16" s="2" t="s">
        <v>124</v>
      </c>
      <c r="C16" s="2"/>
      <c r="D16" s="120"/>
      <c r="E16" s="2"/>
      <c r="F16" s="2"/>
      <c r="G16" s="2"/>
      <c r="H16" s="2"/>
      <c r="I16" s="2"/>
      <c r="J16" s="2"/>
      <c r="K16" s="126"/>
      <c r="L16" s="135"/>
      <c r="M16" s="126"/>
    </row>
    <row r="17" spans="1:13" s="71" customFormat="1" ht="25.5">
      <c r="A17" s="2"/>
      <c r="B17" s="2"/>
      <c r="C17" s="2"/>
      <c r="D17" s="120" t="s">
        <v>120</v>
      </c>
      <c r="E17" s="117"/>
      <c r="F17" s="136" t="s">
        <v>123</v>
      </c>
      <c r="G17" s="117"/>
      <c r="H17" s="8"/>
      <c r="I17" s="120" t="s">
        <v>120</v>
      </c>
      <c r="J17" s="2"/>
      <c r="K17" s="137"/>
      <c r="L17" s="135"/>
      <c r="M17" s="137"/>
    </row>
    <row r="18" spans="1:13" s="71" customFormat="1" ht="25.5">
      <c r="A18" s="2"/>
      <c r="B18" s="2"/>
      <c r="C18" s="2"/>
      <c r="D18" s="120"/>
      <c r="E18" s="2"/>
      <c r="F18" s="120" t="s">
        <v>45</v>
      </c>
      <c r="G18" s="2"/>
      <c r="H18" s="2"/>
      <c r="I18" s="2"/>
      <c r="J18" s="2"/>
      <c r="K18" s="126"/>
      <c r="L18" s="135"/>
      <c r="M18" s="126"/>
    </row>
    <row r="19" spans="1:13" s="71" customFormat="1" ht="25.5">
      <c r="A19" s="2"/>
      <c r="B19" s="2"/>
      <c r="C19" s="2"/>
      <c r="D19" s="120"/>
      <c r="E19" s="2"/>
      <c r="F19" s="120"/>
      <c r="G19" s="2"/>
      <c r="H19" s="2"/>
      <c r="I19" s="2"/>
      <c r="J19" s="2"/>
      <c r="K19" s="126"/>
      <c r="L19" s="135"/>
      <c r="M19" s="126"/>
    </row>
    <row r="20" spans="1:13" s="71" customFormat="1" ht="25.5">
      <c r="A20" s="2"/>
      <c r="B20" s="2"/>
      <c r="C20" s="2"/>
      <c r="D20" s="120"/>
      <c r="E20" s="2"/>
      <c r="F20" s="2"/>
      <c r="G20" s="2"/>
      <c r="H20" s="2"/>
      <c r="I20" s="120" t="s">
        <v>120</v>
      </c>
      <c r="J20" s="2"/>
      <c r="K20" s="138"/>
      <c r="L20" s="135"/>
      <c r="M20" s="138"/>
    </row>
    <row r="21" spans="1:13" s="71" customFormat="1" ht="22.5" customHeight="1">
      <c r="A21" s="2"/>
      <c r="B21" s="2"/>
      <c r="C21" s="2"/>
      <c r="D21" s="120"/>
      <c r="E21" s="2"/>
      <c r="F21" s="2"/>
      <c r="G21" s="2"/>
      <c r="H21" s="2"/>
      <c r="I21" s="2"/>
      <c r="J21" s="2"/>
      <c r="K21" s="126"/>
      <c r="L21" s="126"/>
      <c r="M21" s="126"/>
    </row>
    <row r="22" spans="1:13" s="71" customFormat="1" ht="25.5">
      <c r="A22" s="2" t="s">
        <v>113</v>
      </c>
      <c r="B22" s="2"/>
      <c r="C22" s="2"/>
      <c r="D22" s="120"/>
      <c r="E22" s="2"/>
      <c r="F22" s="2"/>
      <c r="G22" s="2"/>
      <c r="H22" s="2"/>
      <c r="I22" s="2"/>
      <c r="J22" s="2"/>
      <c r="K22" s="126"/>
      <c r="L22" s="126"/>
      <c r="M22" s="126"/>
    </row>
    <row r="23" spans="1:13" s="71" customFormat="1" ht="25.5">
      <c r="A23" s="2"/>
      <c r="B23" s="2" t="s">
        <v>125</v>
      </c>
      <c r="C23" s="2"/>
      <c r="D23" s="120"/>
      <c r="E23" s="2"/>
      <c r="F23" s="2"/>
      <c r="G23" s="2"/>
      <c r="H23" s="2"/>
      <c r="I23" s="2"/>
      <c r="J23" s="2"/>
      <c r="K23" s="126"/>
      <c r="L23" s="126"/>
      <c r="M23" s="126"/>
    </row>
    <row r="24" spans="1:13" s="71" customFormat="1" ht="25.5">
      <c r="A24" s="2"/>
      <c r="B24" s="2"/>
      <c r="C24" s="2"/>
      <c r="D24" s="120" t="s">
        <v>120</v>
      </c>
      <c r="E24" s="117"/>
      <c r="F24" s="136" t="s">
        <v>127</v>
      </c>
      <c r="G24" s="117"/>
      <c r="H24" s="8"/>
      <c r="I24" s="120" t="s">
        <v>120</v>
      </c>
      <c r="J24" s="2"/>
      <c r="K24" s="137"/>
      <c r="L24" s="135"/>
      <c r="M24" s="137"/>
    </row>
    <row r="25" spans="1:13" s="71" customFormat="1" ht="25.5">
      <c r="A25" s="2"/>
      <c r="B25" s="2"/>
      <c r="C25" s="2"/>
      <c r="D25" s="120"/>
      <c r="E25" s="2"/>
      <c r="F25" s="120" t="s">
        <v>126</v>
      </c>
      <c r="G25" s="2"/>
      <c r="H25" s="2"/>
      <c r="I25" s="2"/>
      <c r="J25" s="2"/>
      <c r="K25" s="126"/>
      <c r="L25" s="135"/>
      <c r="M25" s="126"/>
    </row>
    <row r="26" spans="1:13" s="71" customFormat="1" ht="25.5">
      <c r="A26" s="2"/>
      <c r="B26" s="2"/>
      <c r="C26" s="2"/>
      <c r="D26" s="120"/>
      <c r="E26" s="2" t="s">
        <v>132</v>
      </c>
      <c r="F26" s="120"/>
      <c r="G26" s="2"/>
      <c r="H26" s="2"/>
      <c r="I26" s="2"/>
      <c r="J26" s="2"/>
      <c r="K26" s="126"/>
      <c r="L26" s="135"/>
      <c r="M26" s="126"/>
    </row>
    <row r="27" spans="1:13" s="71" customFormat="1" ht="25.5">
      <c r="A27" s="2"/>
      <c r="B27" s="2"/>
      <c r="C27" s="2"/>
      <c r="D27" s="120"/>
      <c r="E27" s="2"/>
      <c r="F27" s="2"/>
      <c r="G27" s="2"/>
      <c r="H27" s="2"/>
      <c r="I27" s="120" t="s">
        <v>120</v>
      </c>
      <c r="J27" s="2"/>
      <c r="K27" s="138"/>
      <c r="L27" s="135"/>
      <c r="M27" s="138"/>
    </row>
    <row r="28" spans="1:13" s="71" customFormat="1" ht="22.5" customHeight="1">
      <c r="A28" s="2"/>
      <c r="B28" s="2"/>
      <c r="C28" s="2"/>
      <c r="D28" s="120"/>
      <c r="E28" s="2"/>
      <c r="F28" s="2"/>
      <c r="G28" s="2"/>
      <c r="H28" s="2"/>
      <c r="I28" s="2"/>
      <c r="J28" s="2"/>
      <c r="K28" s="126"/>
      <c r="L28" s="126"/>
      <c r="M28" s="126"/>
    </row>
    <row r="29" spans="1:13" s="71" customFormat="1" ht="25.5">
      <c r="A29" s="2"/>
      <c r="B29" s="2" t="s">
        <v>128</v>
      </c>
      <c r="C29" s="2"/>
      <c r="D29" s="120"/>
      <c r="E29" s="2"/>
      <c r="F29" s="2"/>
      <c r="G29" s="2"/>
      <c r="H29" s="2"/>
      <c r="I29" s="2"/>
      <c r="J29" s="2"/>
      <c r="K29" s="126"/>
      <c r="L29" s="126"/>
      <c r="M29" s="126"/>
    </row>
    <row r="30" spans="1:13" s="71" customFormat="1" ht="25.5">
      <c r="A30" s="2"/>
      <c r="B30" s="2"/>
      <c r="C30" s="2"/>
      <c r="D30" s="120" t="s">
        <v>120</v>
      </c>
      <c r="E30" s="117"/>
      <c r="F30" s="136">
        <v>365</v>
      </c>
      <c r="G30" s="117"/>
      <c r="H30" s="8"/>
      <c r="I30" s="120" t="s">
        <v>120</v>
      </c>
      <c r="J30" s="2"/>
      <c r="K30" s="137">
        <f>+F30</f>
        <v>365</v>
      </c>
      <c r="L30" s="135"/>
      <c r="M30" s="137">
        <f>+K30</f>
        <v>365</v>
      </c>
    </row>
    <row r="31" spans="1:13" s="71" customFormat="1" ht="25.5">
      <c r="A31" s="2"/>
      <c r="B31" s="2"/>
      <c r="C31" s="2"/>
      <c r="D31" s="120"/>
      <c r="E31" s="2"/>
      <c r="F31" s="120" t="s">
        <v>10</v>
      </c>
      <c r="G31" s="2"/>
      <c r="H31" s="2"/>
      <c r="I31" s="2"/>
      <c r="J31" s="2"/>
      <c r="K31" s="126"/>
      <c r="L31" s="135"/>
      <c r="M31" s="126"/>
    </row>
    <row r="32" spans="1:13" s="71" customFormat="1" ht="25.5">
      <c r="A32" s="2"/>
      <c r="B32" s="2"/>
      <c r="C32" s="2"/>
      <c r="D32" s="120"/>
      <c r="E32" s="2"/>
      <c r="F32" s="120"/>
      <c r="G32" s="2"/>
      <c r="H32" s="2"/>
      <c r="I32" s="2"/>
      <c r="J32" s="2"/>
      <c r="K32" s="126"/>
      <c r="L32" s="135"/>
      <c r="M32" s="126"/>
    </row>
    <row r="33" spans="1:13" s="71" customFormat="1" ht="25.5">
      <c r="A33" s="2"/>
      <c r="B33" s="2"/>
      <c r="C33" s="2"/>
      <c r="D33" s="120"/>
      <c r="E33" s="2"/>
      <c r="F33" s="2"/>
      <c r="G33" s="2"/>
      <c r="H33" s="2"/>
      <c r="I33" s="120" t="s">
        <v>120</v>
      </c>
      <c r="J33" s="2"/>
      <c r="K33" s="138"/>
      <c r="L33" s="135"/>
      <c r="M33" s="138"/>
    </row>
    <row r="34" spans="1:13" s="71" customFormat="1" ht="22.5" customHeight="1">
      <c r="A34" s="2"/>
      <c r="B34" s="2"/>
      <c r="C34" s="2"/>
      <c r="D34" s="120"/>
      <c r="E34" s="2"/>
      <c r="F34" s="2"/>
      <c r="G34" s="2"/>
      <c r="H34" s="2"/>
      <c r="I34" s="2"/>
      <c r="J34" s="2"/>
      <c r="K34" s="126"/>
      <c r="L34" s="126"/>
      <c r="M34" s="126"/>
    </row>
    <row r="35" spans="1:13" s="71" customFormat="1" ht="25.5">
      <c r="A35" s="2"/>
      <c r="B35" s="2" t="s">
        <v>135</v>
      </c>
      <c r="C35" s="2"/>
      <c r="D35" s="120"/>
      <c r="E35" s="2"/>
      <c r="F35" s="2"/>
      <c r="G35" s="2"/>
      <c r="H35" s="2"/>
      <c r="I35" s="2"/>
      <c r="J35" s="2"/>
      <c r="K35" s="126"/>
      <c r="L35" s="126"/>
      <c r="M35" s="126"/>
    </row>
    <row r="36" spans="1:13" s="71" customFormat="1" ht="25.5">
      <c r="A36" s="2"/>
      <c r="B36" s="2"/>
      <c r="C36" s="2"/>
      <c r="D36" s="120" t="s">
        <v>120</v>
      </c>
      <c r="E36" s="117"/>
      <c r="F36" s="136" t="s">
        <v>129</v>
      </c>
      <c r="G36" s="117"/>
      <c r="H36" s="8"/>
      <c r="I36" s="120" t="s">
        <v>120</v>
      </c>
      <c r="J36" s="2"/>
      <c r="K36" s="137"/>
      <c r="L36" s="135"/>
      <c r="M36" s="137"/>
    </row>
    <row r="37" spans="1:13" s="71" customFormat="1" ht="25.5">
      <c r="A37" s="2"/>
      <c r="B37" s="2"/>
      <c r="C37" s="2"/>
      <c r="D37" s="120"/>
      <c r="E37" s="2"/>
      <c r="F37" s="120" t="s">
        <v>130</v>
      </c>
      <c r="G37" s="2"/>
      <c r="H37" s="2"/>
      <c r="I37" s="2"/>
      <c r="J37" s="2"/>
      <c r="K37" s="126"/>
      <c r="L37" s="135"/>
      <c r="M37" s="126"/>
    </row>
    <row r="38" spans="1:13" s="71" customFormat="1" ht="25.5">
      <c r="A38" s="2"/>
      <c r="B38" s="2"/>
      <c r="C38" s="2"/>
      <c r="D38" s="120"/>
      <c r="E38" s="2" t="s">
        <v>131</v>
      </c>
      <c r="F38" s="120"/>
      <c r="G38" s="2"/>
      <c r="H38" s="2"/>
      <c r="I38" s="2"/>
      <c r="J38" s="2"/>
      <c r="K38" s="126"/>
      <c r="L38" s="135"/>
      <c r="M38" s="126"/>
    </row>
    <row r="39" spans="1:13" s="71" customFormat="1" ht="25.5">
      <c r="A39" s="2"/>
      <c r="B39" s="2"/>
      <c r="C39" s="2"/>
      <c r="D39" s="120"/>
      <c r="E39" s="2"/>
      <c r="F39" s="2"/>
      <c r="G39" s="2"/>
      <c r="H39" s="2"/>
      <c r="I39" s="120" t="s">
        <v>120</v>
      </c>
      <c r="J39" s="2"/>
      <c r="K39" s="138"/>
      <c r="L39" s="135"/>
      <c r="M39" s="138"/>
    </row>
    <row r="40" spans="1:13" s="71" customFormat="1" ht="25.5">
      <c r="A40" s="2"/>
      <c r="B40" s="2"/>
      <c r="C40" s="2"/>
      <c r="D40" s="120"/>
      <c r="E40" s="2"/>
      <c r="F40" s="2"/>
      <c r="G40" s="2"/>
      <c r="H40" s="2"/>
      <c r="I40" s="2"/>
      <c r="J40" s="2"/>
      <c r="K40" s="126"/>
      <c r="L40" s="126"/>
      <c r="M40" s="126"/>
    </row>
    <row r="41" spans="1:13" s="71" customFormat="1" ht="25.5">
      <c r="A41" s="2"/>
      <c r="B41" s="2" t="s">
        <v>134</v>
      </c>
      <c r="C41" s="2"/>
      <c r="D41" s="120"/>
      <c r="E41" s="2"/>
      <c r="F41" s="2"/>
      <c r="G41" s="2"/>
      <c r="H41" s="2"/>
      <c r="I41" s="2"/>
      <c r="J41" s="2"/>
      <c r="K41" s="126"/>
      <c r="L41" s="126"/>
      <c r="M41" s="126"/>
    </row>
    <row r="42" spans="1:13" s="71" customFormat="1" ht="25.5">
      <c r="A42" s="2"/>
      <c r="B42" s="2"/>
      <c r="C42" s="2"/>
      <c r="D42" s="120" t="s">
        <v>120</v>
      </c>
      <c r="E42" s="117"/>
      <c r="F42" s="136">
        <v>365</v>
      </c>
      <c r="G42" s="117"/>
      <c r="H42" s="8"/>
      <c r="I42" s="120" t="s">
        <v>120</v>
      </c>
      <c r="J42" s="2"/>
      <c r="K42" s="137">
        <f>+F42</f>
        <v>365</v>
      </c>
      <c r="L42" s="135"/>
      <c r="M42" s="137">
        <f>+K42</f>
        <v>365</v>
      </c>
    </row>
    <row r="43" spans="1:13" s="71" customFormat="1" ht="25.5">
      <c r="A43" s="2"/>
      <c r="B43" s="2"/>
      <c r="C43" s="2"/>
      <c r="D43" s="120"/>
      <c r="E43" s="2"/>
      <c r="F43" s="120" t="s">
        <v>106</v>
      </c>
      <c r="G43" s="2"/>
      <c r="H43" s="2"/>
      <c r="I43" s="2"/>
      <c r="J43" s="2"/>
      <c r="K43" s="126"/>
      <c r="L43" s="135"/>
      <c r="M43" s="126"/>
    </row>
    <row r="44" spans="1:13" s="71" customFormat="1" ht="25.5">
      <c r="A44" s="2"/>
      <c r="B44" s="2"/>
      <c r="C44" s="2"/>
      <c r="D44" s="120"/>
      <c r="E44" s="2"/>
      <c r="F44" s="120"/>
      <c r="G44" s="2"/>
      <c r="H44" s="2"/>
      <c r="I44" s="2"/>
      <c r="J44" s="2"/>
      <c r="K44" s="126"/>
      <c r="L44" s="135"/>
      <c r="M44" s="126"/>
    </row>
    <row r="45" spans="1:13" s="71" customFormat="1" ht="25.5">
      <c r="A45" s="2"/>
      <c r="B45" s="2"/>
      <c r="C45" s="2"/>
      <c r="D45" s="120"/>
      <c r="E45" s="2"/>
      <c r="F45" s="2"/>
      <c r="G45" s="2"/>
      <c r="H45" s="2"/>
      <c r="I45" s="120" t="s">
        <v>120</v>
      </c>
      <c r="J45" s="2"/>
      <c r="K45" s="138"/>
      <c r="L45" s="135"/>
      <c r="M45" s="138"/>
    </row>
    <row r="46" spans="1:13" s="71" customFormat="1" ht="18.75" customHeight="1">
      <c r="A46" s="2"/>
      <c r="B46" s="2"/>
      <c r="C46" s="2"/>
      <c r="D46" s="120"/>
      <c r="E46" s="2"/>
      <c r="F46" s="2"/>
      <c r="G46" s="2"/>
      <c r="H46" s="2"/>
      <c r="I46" s="2"/>
      <c r="J46" s="2"/>
      <c r="K46" s="126"/>
      <c r="L46" s="126"/>
      <c r="M46" s="126"/>
    </row>
    <row r="47" spans="1:13" s="71" customFormat="1" ht="25.5">
      <c r="A47" s="2"/>
      <c r="B47" s="2" t="s">
        <v>136</v>
      </c>
      <c r="C47" s="2"/>
      <c r="D47" s="120"/>
      <c r="E47" s="2"/>
      <c r="F47" s="2"/>
      <c r="G47" s="2"/>
      <c r="H47" s="2"/>
      <c r="I47" s="2"/>
      <c r="J47" s="2"/>
      <c r="K47" s="126"/>
      <c r="L47" s="126"/>
      <c r="M47" s="126"/>
    </row>
    <row r="48" spans="1:13" s="71" customFormat="1" ht="25.5">
      <c r="A48" s="2"/>
      <c r="B48" s="2"/>
      <c r="C48" s="2"/>
      <c r="D48" s="120" t="s">
        <v>120</v>
      </c>
      <c r="E48" s="117"/>
      <c r="F48" s="136" t="s">
        <v>194</v>
      </c>
      <c r="G48" s="117"/>
      <c r="H48" s="8"/>
      <c r="I48" s="120" t="s">
        <v>120</v>
      </c>
      <c r="J48" s="2"/>
      <c r="K48" s="137"/>
      <c r="L48" s="135"/>
      <c r="M48" s="137"/>
    </row>
    <row r="49" spans="1:13" s="71" customFormat="1" ht="25.5">
      <c r="A49" s="2"/>
      <c r="B49" s="2"/>
      <c r="C49" s="2"/>
      <c r="D49" s="120"/>
      <c r="E49" s="2"/>
      <c r="F49" s="120" t="s">
        <v>137</v>
      </c>
      <c r="G49" s="2"/>
      <c r="H49" s="2"/>
      <c r="I49" s="2"/>
      <c r="J49" s="2"/>
      <c r="K49" s="126"/>
      <c r="L49" s="135"/>
      <c r="M49" s="126"/>
    </row>
    <row r="50" spans="1:13" s="71" customFormat="1" ht="25.5">
      <c r="A50" s="2"/>
      <c r="B50" s="2"/>
      <c r="C50" s="2"/>
      <c r="D50" s="120"/>
      <c r="E50" s="146" t="s">
        <v>138</v>
      </c>
      <c r="F50" s="120"/>
      <c r="G50" s="2"/>
      <c r="H50" s="2"/>
      <c r="I50" s="2"/>
      <c r="J50" s="2"/>
      <c r="K50" s="126"/>
      <c r="L50" s="135"/>
      <c r="M50" s="126"/>
    </row>
    <row r="51" spans="1:13" s="71" customFormat="1" ht="25.5">
      <c r="A51" s="2"/>
      <c r="B51" s="2"/>
      <c r="C51" s="2"/>
      <c r="D51" s="120"/>
      <c r="E51" s="2"/>
      <c r="F51" s="2"/>
      <c r="G51" s="2"/>
      <c r="H51" s="2"/>
      <c r="I51" s="120" t="s">
        <v>120</v>
      </c>
      <c r="J51" s="2"/>
      <c r="K51" s="138"/>
      <c r="L51" s="135"/>
      <c r="M51" s="138"/>
    </row>
    <row r="52" spans="1:13" s="71" customFormat="1" ht="18.75" customHeight="1">
      <c r="A52" s="2"/>
      <c r="B52" s="2"/>
      <c r="C52" s="2"/>
      <c r="D52" s="120"/>
      <c r="E52" s="2"/>
      <c r="F52" s="2"/>
      <c r="G52" s="2"/>
      <c r="H52" s="2"/>
      <c r="I52" s="2"/>
      <c r="J52" s="2"/>
      <c r="K52" s="126"/>
      <c r="L52" s="126"/>
      <c r="M52" s="126"/>
    </row>
    <row r="53" spans="1:13" s="71" customFormat="1" ht="25.5">
      <c r="A53" s="2"/>
      <c r="B53" s="2" t="s">
        <v>133</v>
      </c>
      <c r="C53" s="2"/>
      <c r="D53" s="120"/>
      <c r="E53" s="2"/>
      <c r="F53" s="2"/>
      <c r="G53" s="2"/>
      <c r="H53" s="2"/>
      <c r="I53" s="2"/>
      <c r="J53" s="2"/>
      <c r="K53" s="126"/>
      <c r="L53" s="126"/>
      <c r="M53" s="126"/>
    </row>
    <row r="54" spans="1:13" s="71" customFormat="1" ht="25.5">
      <c r="A54" s="2"/>
      <c r="B54" s="2"/>
      <c r="C54" s="2"/>
      <c r="D54" s="120" t="s">
        <v>120</v>
      </c>
      <c r="E54" s="117"/>
      <c r="F54" s="136">
        <v>365</v>
      </c>
      <c r="G54" s="117"/>
      <c r="H54" s="8"/>
      <c r="I54" s="120" t="s">
        <v>120</v>
      </c>
      <c r="J54" s="2"/>
      <c r="K54" s="137">
        <f>+F54</f>
        <v>365</v>
      </c>
      <c r="L54" s="135"/>
      <c r="M54" s="137">
        <f>+K54</f>
        <v>365</v>
      </c>
    </row>
    <row r="55" spans="1:13" s="71" customFormat="1" ht="25.5">
      <c r="A55" s="2"/>
      <c r="B55" s="2"/>
      <c r="C55" s="2"/>
      <c r="D55" s="120"/>
      <c r="E55" s="2"/>
      <c r="F55" s="145" t="s">
        <v>215</v>
      </c>
      <c r="G55" s="2"/>
      <c r="H55" s="2"/>
      <c r="I55" s="2"/>
      <c r="J55" s="2"/>
      <c r="K55" s="126"/>
      <c r="L55" s="135"/>
      <c r="M55" s="126"/>
    </row>
    <row r="56" spans="1:13" s="71" customFormat="1" ht="25.5">
      <c r="A56" s="2"/>
      <c r="B56" s="2"/>
      <c r="C56" s="2"/>
      <c r="D56" s="120"/>
      <c r="E56" s="2"/>
      <c r="F56" s="120"/>
      <c r="G56" s="2"/>
      <c r="H56" s="2"/>
      <c r="I56" s="2"/>
      <c r="J56" s="2"/>
      <c r="K56" s="126"/>
      <c r="L56" s="135"/>
      <c r="M56" s="126"/>
    </row>
    <row r="57" spans="1:13" s="71" customFormat="1" ht="25.5">
      <c r="A57" s="2"/>
      <c r="B57" s="2"/>
      <c r="C57" s="2"/>
      <c r="D57" s="120"/>
      <c r="E57" s="2"/>
      <c r="F57" s="2"/>
      <c r="G57" s="2"/>
      <c r="H57" s="2"/>
      <c r="I57" s="120" t="s">
        <v>120</v>
      </c>
      <c r="J57" s="2"/>
      <c r="K57" s="138"/>
      <c r="L57" s="135"/>
      <c r="M57" s="138"/>
    </row>
    <row r="58" spans="1:13" s="71" customFormat="1" ht="18.75" customHeight="1">
      <c r="A58" s="2"/>
      <c r="B58" s="2"/>
      <c r="C58" s="2"/>
      <c r="D58" s="120"/>
      <c r="E58" s="2"/>
      <c r="F58" s="2"/>
      <c r="G58" s="2"/>
      <c r="H58" s="2"/>
      <c r="I58" s="2"/>
      <c r="J58" s="2"/>
      <c r="K58" s="126"/>
      <c r="L58" s="126"/>
      <c r="M58" s="126"/>
    </row>
    <row r="59" spans="1:13" s="71" customFormat="1" ht="25.5">
      <c r="A59" s="2" t="s">
        <v>114</v>
      </c>
      <c r="B59" s="2"/>
      <c r="C59" s="2"/>
      <c r="D59" s="120"/>
      <c r="E59" s="2"/>
      <c r="F59" s="2"/>
      <c r="G59" s="2"/>
      <c r="H59" s="2"/>
      <c r="I59" s="2"/>
      <c r="J59" s="2"/>
      <c r="K59" s="126"/>
      <c r="L59" s="126"/>
      <c r="M59" s="126"/>
    </row>
    <row r="60" spans="1:13" s="71" customFormat="1" ht="25.5">
      <c r="A60" s="2"/>
      <c r="B60" s="2" t="s">
        <v>141</v>
      </c>
      <c r="C60" s="2"/>
      <c r="D60" s="120"/>
      <c r="E60" s="2"/>
      <c r="F60" s="2"/>
      <c r="G60" s="2"/>
      <c r="H60" s="2"/>
      <c r="I60" s="2"/>
      <c r="J60" s="2"/>
      <c r="K60" s="126"/>
      <c r="L60" s="126"/>
      <c r="M60" s="126"/>
    </row>
    <row r="61" spans="1:13" s="71" customFormat="1" ht="25.5">
      <c r="A61" s="2"/>
      <c r="B61" s="2"/>
      <c r="C61" s="2"/>
      <c r="D61" s="120" t="s">
        <v>120</v>
      </c>
      <c r="E61" s="117"/>
      <c r="F61" s="136" t="s">
        <v>139</v>
      </c>
      <c r="G61" s="117"/>
      <c r="H61" s="8"/>
      <c r="I61" s="120" t="s">
        <v>120</v>
      </c>
      <c r="J61" s="2"/>
      <c r="K61" s="137"/>
      <c r="L61" s="135"/>
      <c r="M61" s="137"/>
    </row>
    <row r="62" spans="1:13" s="71" customFormat="1" ht="25.5">
      <c r="A62" s="2"/>
      <c r="B62" s="2"/>
      <c r="C62" s="2"/>
      <c r="D62" s="120"/>
      <c r="E62" s="2"/>
      <c r="F62" s="120" t="s">
        <v>140</v>
      </c>
      <c r="G62" s="2"/>
      <c r="H62" s="2"/>
      <c r="I62" s="2"/>
      <c r="J62" s="2"/>
      <c r="K62" s="126"/>
      <c r="L62" s="135"/>
      <c r="M62" s="126"/>
    </row>
    <row r="63" spans="1:13" s="71" customFormat="1" ht="25.5">
      <c r="A63" s="2"/>
      <c r="B63" s="2"/>
      <c r="C63" s="2"/>
      <c r="D63" s="120"/>
      <c r="E63" s="2"/>
      <c r="F63" s="120"/>
      <c r="G63" s="2"/>
      <c r="H63" s="2"/>
      <c r="I63" s="2"/>
      <c r="J63" s="2"/>
      <c r="K63" s="126"/>
      <c r="L63" s="135"/>
      <c r="M63" s="126"/>
    </row>
    <row r="64" spans="1:13" s="71" customFormat="1" ht="25.5">
      <c r="A64" s="2"/>
      <c r="B64" s="2"/>
      <c r="C64" s="2"/>
      <c r="D64" s="120"/>
      <c r="E64" s="2"/>
      <c r="F64" s="2"/>
      <c r="G64" s="2"/>
      <c r="H64" s="2"/>
      <c r="I64" s="120" t="s">
        <v>120</v>
      </c>
      <c r="J64" s="2"/>
      <c r="K64" s="138"/>
      <c r="L64" s="135"/>
      <c r="M64" s="138"/>
    </row>
    <row r="65" spans="1:13" s="71" customFormat="1" ht="18.75" customHeight="1">
      <c r="A65" s="2"/>
      <c r="B65" s="2"/>
      <c r="C65" s="2"/>
      <c r="D65" s="120"/>
      <c r="E65" s="2"/>
      <c r="F65" s="2"/>
      <c r="G65" s="2"/>
      <c r="H65" s="2"/>
      <c r="I65" s="2"/>
      <c r="J65" s="2"/>
      <c r="K65" s="126"/>
      <c r="L65" s="126"/>
      <c r="M65" s="126"/>
    </row>
    <row r="66" spans="1:13" s="71" customFormat="1" ht="25.5">
      <c r="A66" s="2"/>
      <c r="B66" s="2" t="s">
        <v>142</v>
      </c>
      <c r="C66" s="2"/>
      <c r="D66" s="120"/>
      <c r="E66" s="2"/>
      <c r="F66" s="2"/>
      <c r="G66" s="2"/>
      <c r="H66" s="2"/>
      <c r="I66" s="2"/>
      <c r="J66" s="2"/>
      <c r="K66" s="126"/>
      <c r="L66" s="126"/>
      <c r="M66" s="126"/>
    </row>
    <row r="67" spans="1:13" s="71" customFormat="1" ht="25.5">
      <c r="A67" s="2"/>
      <c r="B67" s="2"/>
      <c r="C67" s="2"/>
      <c r="D67" s="120" t="s">
        <v>120</v>
      </c>
      <c r="E67" s="117"/>
      <c r="F67" s="136" t="s">
        <v>139</v>
      </c>
      <c r="G67" s="117"/>
      <c r="H67" s="8"/>
      <c r="I67" s="120" t="s">
        <v>120</v>
      </c>
      <c r="J67" s="2"/>
      <c r="K67" s="137"/>
      <c r="L67" s="135"/>
      <c r="M67" s="137"/>
    </row>
    <row r="68" spans="1:13" s="71" customFormat="1" ht="25.5">
      <c r="A68" s="2"/>
      <c r="B68" s="2"/>
      <c r="C68" s="2"/>
      <c r="D68" s="120"/>
      <c r="E68" s="2"/>
      <c r="F68" s="120" t="s">
        <v>143</v>
      </c>
      <c r="G68" s="2"/>
      <c r="H68" s="2"/>
      <c r="I68" s="2"/>
      <c r="J68" s="2"/>
      <c r="K68" s="126"/>
      <c r="L68" s="135"/>
      <c r="M68" s="126"/>
    </row>
    <row r="69" spans="1:13" s="71" customFormat="1" ht="25.5">
      <c r="A69" s="2"/>
      <c r="B69" s="2"/>
      <c r="C69" s="2"/>
      <c r="D69" s="120"/>
      <c r="E69" s="2"/>
      <c r="F69" s="120"/>
      <c r="G69" s="2"/>
      <c r="H69" s="2"/>
      <c r="I69" s="2"/>
      <c r="J69" s="2"/>
      <c r="K69" s="126"/>
      <c r="L69" s="135"/>
      <c r="M69" s="126"/>
    </row>
    <row r="70" spans="1:13" s="71" customFormat="1" ht="25.5">
      <c r="A70" s="2"/>
      <c r="B70" s="2"/>
      <c r="C70" s="2"/>
      <c r="D70" s="120"/>
      <c r="E70" s="2"/>
      <c r="F70" s="2"/>
      <c r="G70" s="2"/>
      <c r="H70" s="2"/>
      <c r="I70" s="120" t="s">
        <v>120</v>
      </c>
      <c r="J70" s="2"/>
      <c r="K70" s="138"/>
      <c r="L70" s="135"/>
      <c r="M70" s="138"/>
    </row>
    <row r="71" spans="1:13" s="71" customFormat="1" ht="18.75" customHeight="1">
      <c r="A71" s="2"/>
      <c r="B71" s="2"/>
      <c r="C71" s="2"/>
      <c r="D71" s="120"/>
      <c r="E71" s="2"/>
      <c r="F71" s="2"/>
      <c r="G71" s="2"/>
      <c r="H71" s="2"/>
      <c r="I71" s="2"/>
      <c r="J71" s="2"/>
      <c r="K71" s="126"/>
      <c r="L71" s="126"/>
      <c r="M71" s="126"/>
    </row>
    <row r="72" spans="1:13" s="71" customFormat="1" ht="25.5">
      <c r="A72" s="2"/>
      <c r="B72" s="2" t="s">
        <v>116</v>
      </c>
      <c r="C72" s="2"/>
      <c r="D72" s="120"/>
      <c r="E72" s="2"/>
      <c r="F72" s="2"/>
      <c r="G72" s="2"/>
      <c r="H72" s="2"/>
      <c r="I72" s="2"/>
      <c r="J72" s="2"/>
      <c r="K72" s="126"/>
      <c r="L72" s="126"/>
      <c r="M72" s="126"/>
    </row>
    <row r="73" spans="1:13" s="71" customFormat="1" ht="25.5">
      <c r="A73" s="2"/>
      <c r="B73" s="2"/>
      <c r="C73" s="2"/>
      <c r="D73" s="120" t="s">
        <v>120</v>
      </c>
      <c r="E73" s="117"/>
      <c r="F73" s="136" t="s">
        <v>144</v>
      </c>
      <c r="G73" s="117"/>
      <c r="H73" s="8"/>
      <c r="I73" s="120" t="s">
        <v>120</v>
      </c>
      <c r="J73" s="2"/>
      <c r="K73" s="137"/>
      <c r="L73" s="135"/>
      <c r="M73" s="137"/>
    </row>
    <row r="74" spans="1:13" s="71" customFormat="1" ht="25.5">
      <c r="A74" s="2"/>
      <c r="B74" s="2"/>
      <c r="C74" s="2"/>
      <c r="D74" s="120"/>
      <c r="E74" s="2"/>
      <c r="F74" s="120" t="s">
        <v>145</v>
      </c>
      <c r="G74" s="2"/>
      <c r="H74" s="2"/>
      <c r="I74" s="2"/>
      <c r="J74" s="2"/>
      <c r="K74" s="126"/>
      <c r="L74" s="135"/>
      <c r="M74" s="126"/>
    </row>
    <row r="75" spans="1:13" s="71" customFormat="1" ht="25.5">
      <c r="A75" s="2"/>
      <c r="B75" s="2"/>
      <c r="C75" s="2"/>
      <c r="D75" s="120"/>
      <c r="E75" s="2"/>
      <c r="F75" s="120"/>
      <c r="G75" s="2"/>
      <c r="H75" s="2"/>
      <c r="I75" s="2"/>
      <c r="J75" s="2"/>
      <c r="K75" s="126"/>
      <c r="L75" s="135"/>
      <c r="M75" s="126"/>
    </row>
    <row r="76" spans="1:13" s="71" customFormat="1" ht="25.5">
      <c r="A76" s="2"/>
      <c r="B76" s="2"/>
      <c r="C76" s="2"/>
      <c r="D76" s="120"/>
      <c r="E76" s="2"/>
      <c r="F76" s="2"/>
      <c r="G76" s="2"/>
      <c r="H76" s="2"/>
      <c r="I76" s="120" t="s">
        <v>120</v>
      </c>
      <c r="J76" s="2"/>
      <c r="K76" s="138"/>
      <c r="L76" s="135"/>
      <c r="M76" s="138"/>
    </row>
    <row r="77" spans="1:13" s="71" customFormat="1" ht="18.75" customHeight="1">
      <c r="A77" s="2"/>
      <c r="B77" s="2"/>
      <c r="C77" s="2"/>
      <c r="D77" s="120"/>
      <c r="E77" s="2"/>
      <c r="F77" s="2"/>
      <c r="G77" s="2"/>
      <c r="H77" s="2"/>
      <c r="I77" s="2"/>
      <c r="J77" s="2"/>
      <c r="K77" s="126"/>
      <c r="L77" s="126"/>
      <c r="M77" s="126"/>
    </row>
    <row r="78" spans="1:13" s="71" customFormat="1" ht="25.5">
      <c r="A78" s="2"/>
      <c r="B78" s="2" t="s">
        <v>117</v>
      </c>
      <c r="C78" s="2"/>
      <c r="D78" s="120"/>
      <c r="E78" s="2"/>
      <c r="F78" s="2"/>
      <c r="G78" s="2"/>
      <c r="H78" s="2"/>
      <c r="I78" s="2"/>
      <c r="J78" s="2"/>
      <c r="K78" s="126"/>
      <c r="L78" s="126"/>
      <c r="M78" s="126"/>
    </row>
    <row r="79" spans="1:13" s="71" customFormat="1" ht="25.5">
      <c r="A79" s="2"/>
      <c r="B79" s="2"/>
      <c r="C79" s="2"/>
      <c r="D79" s="120" t="s">
        <v>120</v>
      </c>
      <c r="E79" s="117"/>
      <c r="F79" s="136" t="s">
        <v>146</v>
      </c>
      <c r="G79" s="117"/>
      <c r="H79" s="8"/>
      <c r="I79" s="120" t="s">
        <v>120</v>
      </c>
      <c r="J79" s="2"/>
      <c r="K79" s="137"/>
      <c r="L79" s="135"/>
      <c r="M79" s="137"/>
    </row>
    <row r="80" spans="1:13" s="71" customFormat="1" ht="25.5">
      <c r="A80" s="2"/>
      <c r="B80" s="2"/>
      <c r="C80" s="2"/>
      <c r="D80" s="120"/>
      <c r="E80" s="2"/>
      <c r="F80" s="120" t="s">
        <v>145</v>
      </c>
      <c r="G80" s="2"/>
      <c r="H80" s="2"/>
      <c r="I80" s="2"/>
      <c r="J80" s="2"/>
      <c r="K80" s="126"/>
      <c r="L80" s="135"/>
      <c r="M80" s="126"/>
    </row>
    <row r="81" spans="1:13" s="71" customFormat="1" ht="25.5">
      <c r="A81" s="2"/>
      <c r="B81" s="2"/>
      <c r="C81" s="2"/>
      <c r="D81" s="120"/>
      <c r="E81" s="2"/>
      <c r="F81" s="120"/>
      <c r="G81" s="2"/>
      <c r="H81" s="2"/>
      <c r="I81" s="2"/>
      <c r="J81" s="2"/>
      <c r="K81" s="126"/>
      <c r="L81" s="135"/>
      <c r="M81" s="126"/>
    </row>
    <row r="82" spans="1:13" s="71" customFormat="1" ht="25.5">
      <c r="A82" s="2"/>
      <c r="B82" s="2"/>
      <c r="C82" s="2"/>
      <c r="D82" s="120"/>
      <c r="E82" s="2"/>
      <c r="F82" s="2"/>
      <c r="G82" s="2"/>
      <c r="H82" s="2"/>
      <c r="I82" s="120" t="s">
        <v>120</v>
      </c>
      <c r="J82" s="2"/>
      <c r="K82" s="138"/>
      <c r="L82" s="135"/>
      <c r="M82" s="138"/>
    </row>
    <row r="83" spans="1:13" s="71" customFormat="1" ht="25.5">
      <c r="A83" s="2"/>
      <c r="B83" s="2"/>
      <c r="C83" s="2"/>
      <c r="D83" s="120"/>
      <c r="E83" s="2"/>
      <c r="F83" s="2"/>
      <c r="G83" s="2"/>
      <c r="H83" s="2"/>
      <c r="I83" s="2"/>
      <c r="J83" s="2"/>
      <c r="K83" s="126"/>
      <c r="L83" s="126"/>
      <c r="M83" s="126"/>
    </row>
    <row r="84" spans="1:13" s="71" customFormat="1" ht="25.5">
      <c r="A84" s="2"/>
      <c r="B84" s="2" t="s">
        <v>147</v>
      </c>
      <c r="C84" s="2"/>
      <c r="D84" s="120"/>
      <c r="E84" s="2"/>
      <c r="F84" s="2"/>
      <c r="G84" s="2"/>
      <c r="H84" s="2"/>
      <c r="I84" s="2"/>
      <c r="J84" s="2"/>
      <c r="K84" s="126"/>
      <c r="L84" s="126"/>
      <c r="M84" s="126"/>
    </row>
    <row r="85" spans="1:13" s="71" customFormat="1" ht="25.5">
      <c r="A85" s="2"/>
      <c r="B85" s="2"/>
      <c r="C85" s="2"/>
      <c r="D85" s="120" t="s">
        <v>120</v>
      </c>
      <c r="E85" s="117"/>
      <c r="F85" s="136" t="s">
        <v>148</v>
      </c>
      <c r="G85" s="117"/>
      <c r="H85" s="8"/>
      <c r="I85" s="120" t="s">
        <v>120</v>
      </c>
      <c r="J85" s="2"/>
      <c r="K85" s="137"/>
      <c r="L85" s="135"/>
      <c r="M85" s="137"/>
    </row>
    <row r="86" spans="1:13" s="71" customFormat="1" ht="25.5">
      <c r="A86" s="2"/>
      <c r="B86" s="2"/>
      <c r="C86" s="2"/>
      <c r="D86" s="120"/>
      <c r="E86" s="2"/>
      <c r="F86" s="120" t="s">
        <v>149</v>
      </c>
      <c r="G86" s="2"/>
      <c r="H86" s="2"/>
      <c r="I86" s="2"/>
      <c r="J86" s="2"/>
      <c r="K86" s="126"/>
      <c r="L86" s="135"/>
      <c r="M86" s="126"/>
    </row>
    <row r="87" spans="1:13" s="71" customFormat="1" ht="25.5">
      <c r="A87" s="2"/>
      <c r="B87" s="2"/>
      <c r="C87" s="2"/>
      <c r="D87" s="120"/>
      <c r="E87" s="2"/>
      <c r="F87" s="120"/>
      <c r="G87" s="2"/>
      <c r="H87" s="2"/>
      <c r="I87" s="2"/>
      <c r="J87" s="2"/>
      <c r="K87" s="126"/>
      <c r="L87" s="135"/>
      <c r="M87" s="126"/>
    </row>
    <row r="88" spans="1:13" s="71" customFormat="1" ht="25.5">
      <c r="A88" s="2"/>
      <c r="B88" s="2"/>
      <c r="C88" s="2"/>
      <c r="D88" s="120"/>
      <c r="E88" s="2"/>
      <c r="F88" s="2"/>
      <c r="G88" s="2"/>
      <c r="H88" s="2"/>
      <c r="I88" s="120" t="s">
        <v>120</v>
      </c>
      <c r="J88" s="2"/>
      <c r="K88" s="138"/>
      <c r="L88" s="135"/>
      <c r="M88" s="138"/>
    </row>
    <row r="89" spans="1:13" s="71" customFormat="1" ht="25.5">
      <c r="A89" s="2"/>
      <c r="B89" s="2"/>
      <c r="C89" s="2"/>
      <c r="D89" s="120"/>
      <c r="E89" s="2"/>
      <c r="F89" s="2"/>
      <c r="G89" s="2"/>
      <c r="H89" s="2"/>
      <c r="I89" s="2"/>
      <c r="J89" s="2"/>
      <c r="K89" s="126"/>
      <c r="L89" s="126"/>
      <c r="M89" s="126"/>
    </row>
    <row r="90" spans="1:13" s="71" customFormat="1" ht="25.5">
      <c r="A90" s="2" t="s">
        <v>115</v>
      </c>
      <c r="B90" s="2"/>
      <c r="C90" s="2"/>
      <c r="D90" s="120"/>
      <c r="E90" s="2"/>
      <c r="F90" s="2"/>
      <c r="G90" s="2"/>
      <c r="H90" s="2"/>
      <c r="I90" s="2"/>
      <c r="J90" s="2"/>
      <c r="K90" s="126"/>
      <c r="L90" s="126"/>
      <c r="M90" s="126"/>
    </row>
    <row r="91" spans="1:13" s="71" customFormat="1" ht="25.5">
      <c r="A91" s="2"/>
      <c r="B91" s="2" t="s">
        <v>151</v>
      </c>
      <c r="C91" s="2"/>
      <c r="D91" s="120"/>
      <c r="E91" s="2"/>
      <c r="F91" s="2"/>
      <c r="G91" s="2"/>
      <c r="H91" s="2"/>
      <c r="I91" s="2"/>
      <c r="J91" s="2"/>
      <c r="K91" s="126"/>
      <c r="L91" s="126"/>
      <c r="M91" s="126"/>
    </row>
    <row r="92" spans="1:13" s="71" customFormat="1" ht="25.5">
      <c r="A92" s="2"/>
      <c r="B92" s="2"/>
      <c r="C92" s="2"/>
      <c r="D92" s="120" t="s">
        <v>120</v>
      </c>
      <c r="E92" s="117"/>
      <c r="F92" s="136" t="s">
        <v>150</v>
      </c>
      <c r="G92" s="117"/>
      <c r="H92" s="8"/>
      <c r="I92" s="120" t="s">
        <v>120</v>
      </c>
      <c r="J92" s="2"/>
      <c r="K92" s="137"/>
      <c r="L92" s="135"/>
      <c r="M92" s="137"/>
    </row>
    <row r="93" spans="1:13" s="71" customFormat="1" ht="25.5">
      <c r="A93" s="2"/>
      <c r="B93" s="2"/>
      <c r="C93" s="2"/>
      <c r="D93" s="120"/>
      <c r="E93" s="2"/>
      <c r="F93" s="120" t="s">
        <v>140</v>
      </c>
      <c r="G93" s="2"/>
      <c r="H93" s="2"/>
      <c r="I93" s="2"/>
      <c r="J93" s="2"/>
      <c r="K93" s="126"/>
      <c r="L93" s="135"/>
      <c r="M93" s="126"/>
    </row>
    <row r="94" spans="1:13" s="71" customFormat="1" ht="25.5">
      <c r="A94" s="2"/>
      <c r="B94" s="2"/>
      <c r="C94" s="2"/>
      <c r="D94" s="120"/>
      <c r="E94" s="2"/>
      <c r="F94" s="120"/>
      <c r="G94" s="2"/>
      <c r="H94" s="2"/>
      <c r="I94" s="2"/>
      <c r="J94" s="2"/>
      <c r="K94" s="126"/>
      <c r="L94" s="135"/>
      <c r="M94" s="126"/>
    </row>
    <row r="95" spans="1:13" s="71" customFormat="1" ht="25.5">
      <c r="A95" s="2"/>
      <c r="B95" s="2"/>
      <c r="C95" s="2"/>
      <c r="D95" s="120"/>
      <c r="E95" s="2"/>
      <c r="F95" s="2"/>
      <c r="G95" s="2"/>
      <c r="H95" s="2"/>
      <c r="I95" s="120" t="s">
        <v>120</v>
      </c>
      <c r="J95" s="2"/>
      <c r="K95" s="138"/>
      <c r="L95" s="135"/>
      <c r="M95" s="138"/>
    </row>
    <row r="96" spans="1:13" s="71" customFormat="1" ht="25.5">
      <c r="A96" s="2"/>
      <c r="B96" s="2"/>
      <c r="C96" s="2"/>
      <c r="D96" s="120"/>
      <c r="E96" s="2"/>
      <c r="F96" s="2"/>
      <c r="G96" s="2"/>
      <c r="H96" s="2"/>
      <c r="I96" s="2"/>
      <c r="J96" s="2"/>
      <c r="K96" s="126"/>
      <c r="L96" s="126"/>
      <c r="M96" s="126"/>
    </row>
    <row r="97" spans="1:13" s="71" customFormat="1" ht="25.5">
      <c r="A97" s="2"/>
      <c r="B97" s="2" t="s">
        <v>152</v>
      </c>
      <c r="C97" s="2"/>
      <c r="D97" s="120"/>
      <c r="E97" s="2"/>
      <c r="F97" s="2"/>
      <c r="G97" s="2"/>
      <c r="H97" s="2"/>
      <c r="I97" s="2"/>
      <c r="J97" s="2"/>
      <c r="K97" s="126"/>
      <c r="L97" s="126"/>
      <c r="M97" s="126"/>
    </row>
    <row r="98" spans="1:13" s="71" customFormat="1" ht="25.5">
      <c r="A98" s="2"/>
      <c r="B98" s="2"/>
      <c r="C98" s="2"/>
      <c r="D98" s="120" t="s">
        <v>120</v>
      </c>
      <c r="E98" s="117"/>
      <c r="F98" s="136" t="s">
        <v>150</v>
      </c>
      <c r="G98" s="117"/>
      <c r="H98" s="8"/>
      <c r="I98" s="120" t="s">
        <v>120</v>
      </c>
      <c r="J98" s="2"/>
      <c r="K98" s="137"/>
      <c r="L98" s="135"/>
      <c r="M98" s="137"/>
    </row>
    <row r="99" spans="1:13" s="71" customFormat="1" ht="25.5">
      <c r="A99" s="2"/>
      <c r="B99" s="2"/>
      <c r="C99" s="2"/>
      <c r="D99" s="120"/>
      <c r="E99" s="2"/>
      <c r="F99" s="120" t="s">
        <v>57</v>
      </c>
      <c r="G99" s="2"/>
      <c r="H99" s="2"/>
      <c r="I99" s="2"/>
      <c r="J99" s="2"/>
      <c r="K99" s="126"/>
      <c r="L99" s="135"/>
      <c r="M99" s="126"/>
    </row>
    <row r="100" spans="1:13" s="71" customFormat="1" ht="25.5">
      <c r="A100" s="2"/>
      <c r="B100" s="2"/>
      <c r="C100" s="2"/>
      <c r="D100" s="120"/>
      <c r="E100" s="2"/>
      <c r="F100" s="120"/>
      <c r="G100" s="2"/>
      <c r="H100" s="2"/>
      <c r="I100" s="2"/>
      <c r="J100" s="2"/>
      <c r="K100" s="126"/>
      <c r="L100" s="135"/>
      <c r="M100" s="126"/>
    </row>
    <row r="101" spans="1:13" s="71" customFormat="1" ht="25.5">
      <c r="A101" s="2"/>
      <c r="B101" s="2"/>
      <c r="C101" s="2"/>
      <c r="D101" s="120"/>
      <c r="E101" s="2"/>
      <c r="F101" s="2"/>
      <c r="G101" s="2"/>
      <c r="H101" s="2"/>
      <c r="I101" s="120" t="s">
        <v>120</v>
      </c>
      <c r="J101" s="2"/>
      <c r="K101" s="138"/>
      <c r="L101" s="135"/>
      <c r="M101" s="138"/>
    </row>
    <row r="102" spans="1:13" s="71" customFormat="1" ht="25.5">
      <c r="A102" s="2"/>
      <c r="B102" s="2"/>
      <c r="C102" s="2"/>
      <c r="D102" s="120"/>
      <c r="E102" s="2"/>
      <c r="F102" s="2"/>
      <c r="G102" s="2"/>
      <c r="H102" s="2"/>
      <c r="I102" s="2"/>
      <c r="J102" s="2"/>
      <c r="K102" s="126"/>
      <c r="L102" s="126"/>
      <c r="M102" s="126"/>
    </row>
    <row r="103" spans="1:13" s="71" customFormat="1" ht="25.5">
      <c r="A103" s="2"/>
      <c r="B103" s="2" t="s">
        <v>155</v>
      </c>
      <c r="C103" s="2"/>
      <c r="D103" s="120"/>
      <c r="E103" s="2"/>
      <c r="F103" s="2"/>
      <c r="G103" s="2"/>
      <c r="H103" s="2"/>
      <c r="I103" s="2"/>
      <c r="J103" s="2"/>
      <c r="K103" s="126"/>
      <c r="L103" s="126"/>
      <c r="M103" s="126"/>
    </row>
    <row r="104" spans="1:13" s="71" customFormat="1" ht="25.5">
      <c r="A104" s="2"/>
      <c r="B104" s="2"/>
      <c r="C104" s="2"/>
      <c r="D104" s="120" t="s">
        <v>120</v>
      </c>
      <c r="E104" s="117"/>
      <c r="F104" s="136" t="s">
        <v>153</v>
      </c>
      <c r="G104" s="117"/>
      <c r="H104" s="8"/>
      <c r="I104" s="120" t="s">
        <v>120</v>
      </c>
      <c r="J104" s="2"/>
      <c r="K104" s="137"/>
      <c r="L104" s="135"/>
      <c r="M104" s="137"/>
    </row>
    <row r="105" spans="1:13" s="71" customFormat="1" ht="25.5">
      <c r="A105" s="2"/>
      <c r="B105" s="2"/>
      <c r="C105" s="2"/>
      <c r="D105" s="120"/>
      <c r="E105" s="2"/>
      <c r="F105" s="120" t="s">
        <v>154</v>
      </c>
      <c r="G105" s="2"/>
      <c r="H105" s="2"/>
      <c r="I105" s="2"/>
      <c r="J105" s="2"/>
      <c r="K105" s="126"/>
      <c r="L105" s="135"/>
      <c r="M105" s="126"/>
    </row>
    <row r="106" spans="1:13" s="71" customFormat="1" ht="25.5">
      <c r="A106" s="2"/>
      <c r="B106" s="2"/>
      <c r="C106" s="2"/>
      <c r="D106" s="120"/>
      <c r="E106" s="2"/>
      <c r="F106" s="120"/>
      <c r="G106" s="2"/>
      <c r="H106" s="2"/>
      <c r="I106" s="2"/>
      <c r="J106" s="2"/>
      <c r="K106" s="126"/>
      <c r="L106" s="135"/>
      <c r="M106" s="126"/>
    </row>
    <row r="107" spans="1:13" s="71" customFormat="1" ht="25.5">
      <c r="A107" s="2"/>
      <c r="B107" s="2"/>
      <c r="C107" s="2"/>
      <c r="D107" s="120"/>
      <c r="E107" s="2"/>
      <c r="F107" s="2"/>
      <c r="G107" s="2"/>
      <c r="H107" s="2"/>
      <c r="I107" s="120" t="s">
        <v>120</v>
      </c>
      <c r="J107" s="2"/>
      <c r="K107" s="138"/>
      <c r="L107" s="135"/>
      <c r="M107" s="138"/>
    </row>
    <row r="108" spans="1:13" s="71" customFormat="1" ht="25.5">
      <c r="A108" s="2"/>
      <c r="B108" s="2"/>
      <c r="C108" s="2"/>
      <c r="D108" s="120"/>
      <c r="E108" s="2"/>
      <c r="F108" s="2"/>
      <c r="G108" s="2"/>
      <c r="H108" s="2"/>
      <c r="I108" s="2"/>
      <c r="J108" s="2"/>
      <c r="K108" s="126"/>
      <c r="L108" s="126"/>
      <c r="M108" s="126"/>
    </row>
    <row r="109" spans="1:13" s="71" customFormat="1" ht="25.5">
      <c r="A109" s="2"/>
      <c r="B109" s="2"/>
      <c r="C109" s="2"/>
      <c r="D109" s="120"/>
      <c r="E109" s="2"/>
      <c r="F109" s="2"/>
      <c r="G109" s="2"/>
      <c r="H109" s="2"/>
      <c r="I109" s="2"/>
      <c r="J109" s="2"/>
      <c r="K109" s="126"/>
      <c r="L109" s="126"/>
      <c r="M109" s="126"/>
    </row>
    <row r="110" spans="1:13" s="71" customFormat="1" ht="25.5">
      <c r="A110" s="2"/>
      <c r="B110" s="2"/>
      <c r="C110" s="2"/>
      <c r="D110" s="120"/>
      <c r="E110" s="2"/>
      <c r="F110" s="2"/>
      <c r="G110" s="2"/>
      <c r="H110" s="2"/>
      <c r="I110" s="2"/>
      <c r="J110" s="2"/>
      <c r="K110" s="126"/>
      <c r="L110" s="126"/>
      <c r="M110" s="126"/>
    </row>
    <row r="111" spans="1:13" s="71" customFormat="1" ht="25.5">
      <c r="A111" s="2"/>
      <c r="B111" s="2"/>
      <c r="C111" s="2"/>
      <c r="D111" s="120"/>
      <c r="E111" s="2"/>
      <c r="F111" s="2"/>
      <c r="G111" s="2"/>
      <c r="H111" s="2"/>
      <c r="I111" s="2"/>
      <c r="J111" s="2"/>
      <c r="K111" s="126"/>
      <c r="L111" s="126"/>
      <c r="M111" s="126"/>
    </row>
    <row r="112" spans="1:13" s="71" customFormat="1" ht="25.5">
      <c r="A112" s="2"/>
      <c r="B112" s="2"/>
      <c r="C112" s="2"/>
      <c r="D112" s="120"/>
      <c r="E112" s="2"/>
      <c r="F112" s="2"/>
      <c r="G112" s="2"/>
      <c r="H112" s="2"/>
      <c r="I112" s="2"/>
      <c r="J112" s="2"/>
      <c r="K112" s="126"/>
      <c r="L112" s="126"/>
      <c r="M112" s="126"/>
    </row>
    <row r="113" spans="1:13" s="71" customFormat="1" ht="25.5">
      <c r="A113" s="2"/>
      <c r="B113" s="2"/>
      <c r="C113" s="2"/>
      <c r="D113" s="120"/>
      <c r="E113" s="2"/>
      <c r="F113" s="2"/>
      <c r="G113" s="2"/>
      <c r="H113" s="2"/>
      <c r="I113" s="2"/>
      <c r="J113" s="2"/>
      <c r="K113" s="126"/>
      <c r="L113" s="126"/>
      <c r="M113" s="126"/>
    </row>
    <row r="114" spans="1:13" s="71" customFormat="1" ht="25.5">
      <c r="A114" s="2"/>
      <c r="B114" s="2"/>
      <c r="C114" s="2"/>
      <c r="D114" s="120"/>
      <c r="E114" s="2"/>
      <c r="F114" s="2"/>
      <c r="G114" s="2"/>
      <c r="H114" s="2"/>
      <c r="I114" s="2"/>
      <c r="J114" s="2"/>
      <c r="K114" s="126"/>
      <c r="L114" s="126"/>
      <c r="M114" s="126"/>
    </row>
    <row r="115" spans="1:13" s="71" customFormat="1" ht="25.5">
      <c r="A115" s="2"/>
      <c r="B115" s="2"/>
      <c r="C115" s="2"/>
      <c r="D115" s="120"/>
      <c r="E115" s="2"/>
      <c r="F115" s="2"/>
      <c r="G115" s="2"/>
      <c r="H115" s="2"/>
      <c r="I115" s="2"/>
      <c r="J115" s="2"/>
      <c r="K115" s="126"/>
      <c r="L115" s="126"/>
      <c r="M115" s="126"/>
    </row>
    <row r="116" spans="1:13" s="71" customFormat="1" ht="25.5">
      <c r="A116" s="2"/>
      <c r="B116" s="2"/>
      <c r="C116" s="2"/>
      <c r="D116" s="120"/>
      <c r="E116" s="2"/>
      <c r="F116" s="2"/>
      <c r="G116" s="2"/>
      <c r="H116" s="2"/>
      <c r="I116" s="2"/>
      <c r="J116" s="2"/>
      <c r="K116" s="126"/>
      <c r="L116" s="126"/>
      <c r="M116" s="126"/>
    </row>
    <row r="117" spans="1:13" s="71" customFormat="1" ht="25.5">
      <c r="A117" s="2"/>
      <c r="B117" s="2"/>
      <c r="C117" s="2"/>
      <c r="D117" s="120"/>
      <c r="E117" s="2"/>
      <c r="F117" s="2"/>
      <c r="G117" s="2"/>
      <c r="H117" s="2"/>
      <c r="I117" s="2"/>
      <c r="J117" s="2"/>
      <c r="K117" s="126"/>
      <c r="L117" s="126"/>
      <c r="M117" s="126"/>
    </row>
    <row r="118" spans="1:13" s="71" customFormat="1" ht="25.5">
      <c r="A118" s="2"/>
      <c r="B118" s="2"/>
      <c r="C118" s="2"/>
      <c r="D118" s="120"/>
      <c r="E118" s="2"/>
      <c r="F118" s="2"/>
      <c r="G118" s="2"/>
      <c r="H118" s="2"/>
      <c r="I118" s="2"/>
      <c r="J118" s="2"/>
      <c r="K118" s="126"/>
      <c r="L118" s="126"/>
      <c r="M118" s="126"/>
    </row>
    <row r="119" spans="1:13" s="71" customFormat="1" ht="25.5">
      <c r="A119" s="2"/>
      <c r="B119" s="2"/>
      <c r="C119" s="2"/>
      <c r="D119" s="120"/>
      <c r="E119" s="2"/>
      <c r="F119" s="2"/>
      <c r="G119" s="2"/>
      <c r="H119" s="2"/>
      <c r="I119" s="2"/>
      <c r="J119" s="2"/>
      <c r="K119" s="126"/>
      <c r="L119" s="126"/>
      <c r="M119" s="126"/>
    </row>
    <row r="120" spans="1:13" s="71" customFormat="1" ht="25.5">
      <c r="D120" s="124"/>
      <c r="K120" s="128"/>
      <c r="L120" s="128"/>
      <c r="M120" s="128"/>
    </row>
    <row r="121" spans="1:13" s="71" customFormat="1" ht="25.5">
      <c r="D121" s="124"/>
      <c r="K121" s="128"/>
      <c r="L121" s="128"/>
      <c r="M121" s="128"/>
    </row>
    <row r="122" spans="1:13" s="71" customFormat="1" ht="25.5">
      <c r="D122" s="124"/>
      <c r="K122" s="128"/>
      <c r="L122" s="128"/>
      <c r="M122" s="128"/>
    </row>
    <row r="123" spans="1:13" s="71" customFormat="1" ht="25.5">
      <c r="D123" s="124"/>
      <c r="K123" s="128"/>
      <c r="L123" s="128"/>
      <c r="M123" s="128"/>
    </row>
    <row r="124" spans="1:13" s="71" customFormat="1" ht="25.5">
      <c r="D124" s="124"/>
      <c r="K124" s="128"/>
      <c r="L124" s="128"/>
      <c r="M124" s="128"/>
    </row>
    <row r="125" spans="1:13" s="71" customFormat="1" ht="25.5">
      <c r="D125" s="124"/>
      <c r="K125" s="128"/>
      <c r="L125" s="128"/>
      <c r="M125" s="128"/>
    </row>
    <row r="126" spans="1:13" s="71" customFormat="1" ht="25.5">
      <c r="D126" s="124"/>
      <c r="K126" s="128"/>
      <c r="L126" s="128"/>
      <c r="M126" s="128"/>
    </row>
    <row r="127" spans="1:13" s="71" customFormat="1" ht="25.5">
      <c r="D127" s="124"/>
      <c r="K127" s="128"/>
      <c r="L127" s="128"/>
      <c r="M127" s="128"/>
    </row>
    <row r="128" spans="1:13" s="71" customFormat="1" ht="25.5">
      <c r="D128" s="124"/>
      <c r="K128" s="128"/>
      <c r="L128" s="128"/>
      <c r="M128" s="128"/>
    </row>
    <row r="129" spans="4:13" s="71" customFormat="1" ht="25.5">
      <c r="D129" s="124"/>
      <c r="K129" s="128"/>
      <c r="L129" s="128"/>
      <c r="M129" s="128"/>
    </row>
    <row r="130" spans="4:13" s="71" customFormat="1" ht="25.5">
      <c r="D130" s="124"/>
      <c r="K130" s="128"/>
      <c r="L130" s="128"/>
      <c r="M130" s="128"/>
    </row>
    <row r="131" spans="4:13" s="71" customFormat="1" ht="25.5">
      <c r="D131" s="124"/>
      <c r="K131" s="128"/>
      <c r="L131" s="128"/>
      <c r="M131" s="128"/>
    </row>
    <row r="132" spans="4:13" s="71" customFormat="1" ht="25.5">
      <c r="D132" s="124"/>
      <c r="K132" s="128"/>
      <c r="L132" s="128"/>
      <c r="M132" s="128"/>
    </row>
    <row r="133" spans="4:13" s="71" customFormat="1" ht="25.5">
      <c r="D133" s="124"/>
      <c r="K133" s="128"/>
      <c r="L133" s="128"/>
      <c r="M133" s="128"/>
    </row>
    <row r="134" spans="4:13" s="71" customFormat="1" ht="25.5">
      <c r="D134" s="124"/>
      <c r="K134" s="128"/>
      <c r="L134" s="128"/>
      <c r="M134" s="128"/>
    </row>
  </sheetData>
  <mergeCells count="1">
    <mergeCell ref="A8:I8"/>
  </mergeCells>
  <pageMargins left="0.70866141732283472" right="0.43307086614173229" top="0.55118110236220474" bottom="0.39370078740157483" header="0.31496062992125984" footer="0.31496062992125984"/>
  <pageSetup paperSize="9" scale="78" orientation="portrait" horizontalDpi="1200" verticalDpi="1200" r:id="rId1"/>
  <rowBreaks count="2" manualBreakCount="2">
    <brk id="40" max="13" man="1"/>
    <brk id="77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7"/>
  <sheetViews>
    <sheetView zoomScale="90" zoomScaleNormal="90" zoomScaleSheetLayoutView="85" workbookViewId="0">
      <selection activeCell="O10" sqref="O10"/>
    </sheetView>
  </sheetViews>
  <sheetFormatPr defaultRowHeight="15"/>
  <cols>
    <col min="1" max="1" width="2.140625" customWidth="1"/>
    <col min="2" max="2" width="6.7109375" customWidth="1"/>
    <col min="3" max="3" width="2.7109375" customWidth="1"/>
    <col min="4" max="4" width="4.5703125" style="125" customWidth="1"/>
    <col min="5" max="5" width="6.42578125" customWidth="1"/>
    <col min="6" max="6" width="19" customWidth="1"/>
    <col min="7" max="7" width="6.42578125" customWidth="1"/>
    <col min="8" max="8" width="10.42578125" customWidth="1"/>
    <col min="9" max="9" width="23.28515625" customWidth="1"/>
    <col min="10" max="10" width="25.28515625" customWidth="1"/>
  </cols>
  <sheetData>
    <row r="1" spans="1:11" s="2" customFormat="1" ht="28.5" customHeight="1">
      <c r="A1" s="67" t="s">
        <v>220</v>
      </c>
      <c r="D1" s="120"/>
    </row>
    <row r="2" spans="1:11" s="2" customFormat="1" ht="9.75" customHeight="1">
      <c r="D2" s="120"/>
    </row>
    <row r="3" spans="1:11" s="1" customFormat="1" ht="26.25">
      <c r="A3" s="53" t="s">
        <v>226</v>
      </c>
      <c r="B3" s="48"/>
      <c r="C3" s="49"/>
      <c r="D3" s="120"/>
      <c r="E3" s="2"/>
      <c r="F3" s="2"/>
      <c r="G3" s="2"/>
      <c r="H3" s="2"/>
    </row>
    <row r="4" spans="1:11" s="1" customFormat="1" ht="26.25">
      <c r="A4" s="53" t="s">
        <v>225</v>
      </c>
      <c r="B4" s="48"/>
      <c r="C4" s="49"/>
      <c r="D4" s="120"/>
      <c r="E4" s="2"/>
      <c r="F4" s="2"/>
      <c r="G4" s="2"/>
      <c r="H4" s="2"/>
    </row>
    <row r="5" spans="1:11" s="71" customFormat="1" ht="26.25">
      <c r="A5" s="53" t="s">
        <v>227</v>
      </c>
      <c r="B5" s="48"/>
      <c r="C5" s="50"/>
      <c r="D5" s="124"/>
    </row>
    <row r="6" spans="1:11" s="71" customFormat="1" ht="12.75" customHeight="1">
      <c r="A6" s="114"/>
      <c r="B6" s="114"/>
      <c r="C6" s="121"/>
      <c r="D6" s="123"/>
      <c r="E6" s="122"/>
      <c r="F6" s="122"/>
      <c r="G6" s="122"/>
      <c r="H6" s="122"/>
      <c r="I6" s="122"/>
      <c r="J6" s="122"/>
      <c r="K6" s="72"/>
    </row>
    <row r="7" spans="1:11" s="71" customFormat="1" ht="9.75" customHeight="1">
      <c r="D7" s="124"/>
    </row>
    <row r="8" spans="1:11" s="71" customFormat="1" ht="26.25">
      <c r="A8" s="132" t="s">
        <v>179</v>
      </c>
      <c r="B8" s="101"/>
      <c r="C8" s="101"/>
      <c r="D8" s="101"/>
      <c r="E8" s="101"/>
      <c r="F8" s="101"/>
      <c r="G8" s="101"/>
      <c r="H8" s="101"/>
    </row>
    <row r="9" spans="1:11" s="71" customFormat="1" ht="26.25">
      <c r="A9" s="53" t="s">
        <v>112</v>
      </c>
      <c r="D9" s="124"/>
    </row>
    <row r="10" spans="1:11" s="71" customFormat="1" ht="25.5">
      <c r="B10" s="71" t="s">
        <v>119</v>
      </c>
      <c r="D10" s="124"/>
    </row>
    <row r="11" spans="1:11" s="71" customFormat="1" ht="25.5">
      <c r="D11" s="124" t="s">
        <v>120</v>
      </c>
      <c r="E11" s="122"/>
      <c r="F11" s="123" t="s">
        <v>28</v>
      </c>
      <c r="G11" s="122"/>
      <c r="H11" s="72"/>
    </row>
    <row r="12" spans="1:11" s="71" customFormat="1" ht="25.5">
      <c r="D12" s="124"/>
      <c r="F12" s="124" t="s">
        <v>45</v>
      </c>
    </row>
    <row r="13" spans="1:11" s="71" customFormat="1" ht="25.5">
      <c r="B13" s="2" t="s">
        <v>157</v>
      </c>
      <c r="F13" s="124"/>
    </row>
    <row r="14" spans="1:11" s="71" customFormat="1" ht="25.5">
      <c r="B14" s="2" t="s">
        <v>158</v>
      </c>
    </row>
    <row r="15" spans="1:11" s="71" customFormat="1" ht="22.5" customHeight="1">
      <c r="B15" s="2" t="s">
        <v>159</v>
      </c>
    </row>
    <row r="16" spans="1:11" s="71" customFormat="1" ht="22.5" customHeight="1">
      <c r="B16" s="2" t="s">
        <v>160</v>
      </c>
    </row>
    <row r="17" spans="1:8" s="71" customFormat="1" ht="22.5" customHeight="1">
      <c r="D17" s="124"/>
      <c r="E17" s="118"/>
    </row>
    <row r="18" spans="1:8" s="71" customFormat="1" ht="25.5">
      <c r="B18" s="71" t="s">
        <v>124</v>
      </c>
      <c r="D18" s="124"/>
    </row>
    <row r="19" spans="1:8" s="71" customFormat="1" ht="25.5">
      <c r="D19" s="124" t="s">
        <v>120</v>
      </c>
      <c r="E19" s="122"/>
      <c r="F19" s="123" t="s">
        <v>123</v>
      </c>
      <c r="G19" s="122"/>
      <c r="H19" s="72"/>
    </row>
    <row r="20" spans="1:8" s="71" customFormat="1" ht="25.5">
      <c r="D20" s="124"/>
      <c r="F20" s="124" t="s">
        <v>45</v>
      </c>
    </row>
    <row r="21" spans="1:8" s="71" customFormat="1" ht="25.5">
      <c r="B21" s="2" t="s">
        <v>161</v>
      </c>
      <c r="D21" s="124"/>
      <c r="F21" s="124"/>
    </row>
    <row r="22" spans="1:8" s="71" customFormat="1" ht="25.5">
      <c r="B22" s="2" t="s">
        <v>162</v>
      </c>
      <c r="D22" s="124"/>
    </row>
    <row r="23" spans="1:8" s="71" customFormat="1" ht="22.5" customHeight="1">
      <c r="D23" s="124"/>
    </row>
    <row r="24" spans="1:8" s="71" customFormat="1" ht="26.25">
      <c r="A24" s="53" t="s">
        <v>113</v>
      </c>
      <c r="D24" s="124"/>
    </row>
    <row r="25" spans="1:8" s="71" customFormat="1" ht="25.5">
      <c r="B25" s="71" t="s">
        <v>125</v>
      </c>
      <c r="D25" s="124"/>
    </row>
    <row r="26" spans="1:8" s="71" customFormat="1" ht="25.5">
      <c r="D26" s="124" t="s">
        <v>120</v>
      </c>
      <c r="E26" s="122"/>
      <c r="F26" s="123" t="s">
        <v>127</v>
      </c>
      <c r="G26" s="122"/>
      <c r="H26" s="72"/>
    </row>
    <row r="27" spans="1:8" s="71" customFormat="1" ht="25.5">
      <c r="D27" s="124"/>
      <c r="F27" s="124" t="s">
        <v>126</v>
      </c>
    </row>
    <row r="28" spans="1:8" s="71" customFormat="1" ht="25.5">
      <c r="D28" s="124"/>
      <c r="E28" s="71" t="s">
        <v>132</v>
      </c>
      <c r="F28" s="124"/>
    </row>
    <row r="29" spans="1:8" s="71" customFormat="1" ht="25.5">
      <c r="B29" s="2" t="s">
        <v>163</v>
      </c>
      <c r="D29" s="124"/>
    </row>
    <row r="30" spans="1:8" s="71" customFormat="1" ht="22.5" customHeight="1">
      <c r="B30" s="2" t="s">
        <v>164</v>
      </c>
      <c r="D30" s="124"/>
    </row>
    <row r="31" spans="1:8" s="71" customFormat="1" ht="22.5" customHeight="1">
      <c r="B31" s="131"/>
      <c r="D31" s="124"/>
    </row>
    <row r="32" spans="1:8" s="71" customFormat="1" ht="25.5">
      <c r="B32" s="71" t="s">
        <v>128</v>
      </c>
      <c r="D32" s="124"/>
    </row>
    <row r="33" spans="2:8" s="71" customFormat="1" ht="25.5">
      <c r="D33" s="124" t="s">
        <v>120</v>
      </c>
      <c r="E33" s="122"/>
      <c r="F33" s="123">
        <v>365</v>
      </c>
      <c r="G33" s="122"/>
      <c r="H33" s="72"/>
    </row>
    <row r="34" spans="2:8" s="71" customFormat="1" ht="25.5">
      <c r="D34" s="124"/>
      <c r="F34" s="124" t="s">
        <v>10</v>
      </c>
    </row>
    <row r="35" spans="2:8" s="71" customFormat="1" ht="25.5">
      <c r="B35" s="2" t="s">
        <v>166</v>
      </c>
      <c r="D35" s="124"/>
      <c r="F35" s="124"/>
    </row>
    <row r="36" spans="2:8" s="71" customFormat="1" ht="25.5">
      <c r="B36" s="2" t="s">
        <v>167</v>
      </c>
      <c r="D36" s="124"/>
    </row>
    <row r="37" spans="2:8" s="71" customFormat="1" ht="22.5" customHeight="1">
      <c r="B37" s="2" t="s">
        <v>165</v>
      </c>
      <c r="D37" s="124"/>
    </row>
    <row r="38" spans="2:8" s="71" customFormat="1" ht="22.5" customHeight="1">
      <c r="B38" s="131"/>
      <c r="D38" s="124"/>
    </row>
    <row r="39" spans="2:8" s="71" customFormat="1" ht="25.5">
      <c r="B39" s="71" t="s">
        <v>135</v>
      </c>
      <c r="D39" s="124"/>
    </row>
    <row r="40" spans="2:8" s="71" customFormat="1" ht="25.5">
      <c r="D40" s="124" t="s">
        <v>120</v>
      </c>
      <c r="E40" s="122"/>
      <c r="F40" s="123" t="s">
        <v>129</v>
      </c>
      <c r="G40" s="122"/>
      <c r="H40" s="72"/>
    </row>
    <row r="41" spans="2:8" s="71" customFormat="1" ht="25.5">
      <c r="D41" s="124"/>
      <c r="F41" s="124" t="s">
        <v>130</v>
      </c>
    </row>
    <row r="42" spans="2:8" s="71" customFormat="1" ht="25.5">
      <c r="D42" s="124"/>
      <c r="E42" s="71" t="s">
        <v>131</v>
      </c>
      <c r="F42" s="124"/>
    </row>
    <row r="43" spans="2:8" s="71" customFormat="1" ht="25.5">
      <c r="B43" s="2" t="s">
        <v>169</v>
      </c>
      <c r="D43" s="124"/>
    </row>
    <row r="44" spans="2:8" s="71" customFormat="1" ht="25.5">
      <c r="B44" s="2" t="s">
        <v>170</v>
      </c>
      <c r="D44" s="124"/>
    </row>
    <row r="45" spans="2:8" s="71" customFormat="1" ht="25.5">
      <c r="B45" s="2" t="s">
        <v>168</v>
      </c>
      <c r="D45" s="124"/>
    </row>
    <row r="46" spans="2:8" s="71" customFormat="1" ht="25.5">
      <c r="D46" s="124"/>
    </row>
    <row r="47" spans="2:8" s="71" customFormat="1" ht="25.5">
      <c r="B47" s="71" t="s">
        <v>134</v>
      </c>
      <c r="D47" s="124"/>
    </row>
    <row r="48" spans="2:8" s="71" customFormat="1" ht="25.5">
      <c r="D48" s="124" t="s">
        <v>120</v>
      </c>
      <c r="E48" s="122"/>
      <c r="F48" s="123">
        <v>365</v>
      </c>
      <c r="G48" s="122"/>
      <c r="H48" s="72"/>
    </row>
    <row r="49" spans="2:8" s="71" customFormat="1" ht="25.5">
      <c r="D49" s="124"/>
      <c r="F49" s="124" t="s">
        <v>106</v>
      </c>
    </row>
    <row r="50" spans="2:8" s="71" customFormat="1" ht="25.5">
      <c r="B50" s="2" t="s">
        <v>172</v>
      </c>
      <c r="D50" s="124"/>
      <c r="F50" s="124"/>
    </row>
    <row r="51" spans="2:8" s="71" customFormat="1" ht="25.5">
      <c r="B51" s="2" t="s">
        <v>173</v>
      </c>
      <c r="D51" s="124"/>
      <c r="F51" s="124"/>
    </row>
    <row r="52" spans="2:8" s="71" customFormat="1" ht="25.5">
      <c r="B52" s="2" t="s">
        <v>171</v>
      </c>
      <c r="D52" s="124"/>
    </row>
    <row r="53" spans="2:8" s="71" customFormat="1" ht="18.75" customHeight="1">
      <c r="D53" s="124"/>
    </row>
    <row r="54" spans="2:8" s="71" customFormat="1" ht="25.5">
      <c r="B54" s="71" t="s">
        <v>136</v>
      </c>
      <c r="D54" s="124"/>
    </row>
    <row r="55" spans="2:8" s="71" customFormat="1" ht="25.5">
      <c r="D55" s="124" t="s">
        <v>120</v>
      </c>
      <c r="E55" s="122"/>
      <c r="F55" s="123" t="s">
        <v>194</v>
      </c>
      <c r="G55" s="122"/>
      <c r="H55" s="72"/>
    </row>
    <row r="56" spans="2:8" s="71" customFormat="1" ht="25.5">
      <c r="D56" s="124"/>
      <c r="F56" s="124" t="s">
        <v>137</v>
      </c>
    </row>
    <row r="57" spans="2:8" s="71" customFormat="1" ht="25.5">
      <c r="D57" s="124"/>
      <c r="E57" s="148" t="s">
        <v>138</v>
      </c>
      <c r="F57" s="147"/>
    </row>
    <row r="58" spans="2:8" s="71" customFormat="1" ht="25.5">
      <c r="B58" s="2" t="s">
        <v>195</v>
      </c>
      <c r="D58" s="124"/>
    </row>
    <row r="59" spans="2:8" s="71" customFormat="1" ht="18.75" customHeight="1">
      <c r="D59" s="124"/>
    </row>
    <row r="60" spans="2:8" s="71" customFormat="1" ht="25.5">
      <c r="B60" s="71" t="s">
        <v>133</v>
      </c>
      <c r="D60" s="124"/>
    </row>
    <row r="61" spans="2:8" s="71" customFormat="1" ht="25.5">
      <c r="D61" s="124" t="s">
        <v>120</v>
      </c>
      <c r="E61" s="122"/>
      <c r="F61" s="123">
        <v>365</v>
      </c>
      <c r="G61" s="122"/>
      <c r="H61" s="72"/>
    </row>
    <row r="62" spans="2:8" s="71" customFormat="1" ht="25.5">
      <c r="D62" s="124"/>
      <c r="F62" s="124" t="s">
        <v>215</v>
      </c>
    </row>
    <row r="63" spans="2:8" s="71" customFormat="1" ht="25.5">
      <c r="E63" s="144"/>
      <c r="F63" s="124"/>
    </row>
    <row r="64" spans="2:8" s="71" customFormat="1" ht="22.5" customHeight="1">
      <c r="B64" s="2" t="s">
        <v>196</v>
      </c>
      <c r="D64" s="124"/>
    </row>
    <row r="65" spans="1:8" s="71" customFormat="1" ht="25.5">
      <c r="B65" s="2"/>
      <c r="D65" s="124"/>
    </row>
    <row r="66" spans="1:8" s="71" customFormat="1" ht="18.75" customHeight="1">
      <c r="B66" s="2"/>
      <c r="D66" s="124"/>
    </row>
    <row r="67" spans="1:8" s="71" customFormat="1" ht="25.5">
      <c r="A67" s="71" t="s">
        <v>114</v>
      </c>
      <c r="D67" s="124"/>
    </row>
    <row r="68" spans="1:8" s="71" customFormat="1" ht="25.5">
      <c r="B68" s="71" t="s">
        <v>141</v>
      </c>
      <c r="D68" s="124"/>
    </row>
    <row r="69" spans="1:8" s="71" customFormat="1" ht="25.5">
      <c r="D69" s="124" t="s">
        <v>120</v>
      </c>
      <c r="E69" s="122"/>
      <c r="F69" s="123" t="s">
        <v>139</v>
      </c>
      <c r="G69" s="122"/>
      <c r="H69" s="72"/>
    </row>
    <row r="70" spans="1:8" s="71" customFormat="1" ht="25.5">
      <c r="D70" s="124"/>
      <c r="F70" s="124" t="s">
        <v>140</v>
      </c>
    </row>
    <row r="71" spans="1:8" s="71" customFormat="1" ht="25.5">
      <c r="B71" s="2" t="s">
        <v>174</v>
      </c>
      <c r="D71" s="124"/>
      <c r="F71" s="124"/>
    </row>
    <row r="72" spans="1:8" s="71" customFormat="1" ht="25.5">
      <c r="B72" s="2" t="s">
        <v>175</v>
      </c>
      <c r="D72" s="124"/>
    </row>
    <row r="73" spans="1:8" s="71" customFormat="1" ht="25.5">
      <c r="B73" s="2" t="s">
        <v>176</v>
      </c>
      <c r="D73" s="124"/>
    </row>
    <row r="74" spans="1:8" s="71" customFormat="1" ht="18.75" customHeight="1">
      <c r="B74" s="2"/>
      <c r="D74" s="124"/>
    </row>
    <row r="75" spans="1:8" s="71" customFormat="1" ht="25.5">
      <c r="B75" s="71" t="s">
        <v>142</v>
      </c>
      <c r="D75" s="124"/>
    </row>
    <row r="76" spans="1:8" s="71" customFormat="1" ht="25.5">
      <c r="D76" s="124" t="s">
        <v>120</v>
      </c>
      <c r="E76" s="122"/>
      <c r="F76" s="123" t="s">
        <v>139</v>
      </c>
      <c r="G76" s="122"/>
      <c r="H76" s="72"/>
    </row>
    <row r="77" spans="1:8" s="71" customFormat="1" ht="25.5">
      <c r="D77" s="124"/>
      <c r="F77" s="124" t="s">
        <v>143</v>
      </c>
    </row>
    <row r="78" spans="1:8" s="71" customFormat="1" ht="25.5">
      <c r="B78" s="2" t="s">
        <v>187</v>
      </c>
      <c r="D78" s="124"/>
      <c r="F78" s="124"/>
    </row>
    <row r="79" spans="1:8" s="71" customFormat="1" ht="25.5">
      <c r="B79" s="2" t="s">
        <v>188</v>
      </c>
      <c r="D79" s="124"/>
    </row>
    <row r="80" spans="1:8" s="71" customFormat="1" ht="18.75" customHeight="1">
      <c r="D80" s="124"/>
    </row>
    <row r="81" spans="2:8" s="71" customFormat="1" ht="25.5">
      <c r="B81" s="71" t="s">
        <v>116</v>
      </c>
      <c r="D81" s="124"/>
    </row>
    <row r="82" spans="2:8" s="71" customFormat="1" ht="25.5">
      <c r="D82" s="124" t="s">
        <v>120</v>
      </c>
      <c r="E82" s="122"/>
      <c r="F82" s="123" t="s">
        <v>144</v>
      </c>
      <c r="G82" s="122"/>
      <c r="H82" s="72"/>
    </row>
    <row r="83" spans="2:8" s="71" customFormat="1" ht="25.5">
      <c r="D83" s="124"/>
      <c r="F83" s="124" t="s">
        <v>145</v>
      </c>
    </row>
    <row r="84" spans="2:8" s="71" customFormat="1" ht="25.5">
      <c r="B84" s="2" t="s">
        <v>189</v>
      </c>
      <c r="D84" s="124"/>
      <c r="F84" s="124"/>
    </row>
    <row r="85" spans="2:8" s="71" customFormat="1" ht="25.5">
      <c r="B85" s="2" t="s">
        <v>190</v>
      </c>
      <c r="D85" s="124"/>
      <c r="F85" s="124"/>
    </row>
    <row r="86" spans="2:8" s="71" customFormat="1" ht="25.5">
      <c r="B86" s="2" t="s">
        <v>191</v>
      </c>
      <c r="D86" s="124"/>
    </row>
    <row r="87" spans="2:8" s="71" customFormat="1" ht="25.5">
      <c r="B87" s="131"/>
      <c r="D87" s="124"/>
    </row>
    <row r="88" spans="2:8" s="71" customFormat="1" ht="25.5">
      <c r="B88" s="71" t="s">
        <v>117</v>
      </c>
      <c r="D88" s="124"/>
    </row>
    <row r="89" spans="2:8" s="71" customFormat="1" ht="25.5">
      <c r="D89" s="124" t="s">
        <v>120</v>
      </c>
      <c r="E89" s="122"/>
      <c r="F89" s="123" t="s">
        <v>146</v>
      </c>
      <c r="G89" s="122"/>
      <c r="H89" s="72"/>
    </row>
    <row r="90" spans="2:8" s="71" customFormat="1" ht="25.5">
      <c r="D90" s="124"/>
      <c r="F90" s="124" t="s">
        <v>145</v>
      </c>
    </row>
    <row r="91" spans="2:8" s="71" customFormat="1" ht="25.5">
      <c r="B91" s="2" t="s">
        <v>177</v>
      </c>
      <c r="D91" s="124"/>
      <c r="F91" s="124"/>
    </row>
    <row r="92" spans="2:8" s="71" customFormat="1" ht="25.5">
      <c r="B92" s="2" t="s">
        <v>192</v>
      </c>
      <c r="D92" s="124"/>
    </row>
    <row r="93" spans="2:8" s="71" customFormat="1" ht="25.5">
      <c r="B93" s="2" t="s">
        <v>193</v>
      </c>
      <c r="D93" s="124"/>
    </row>
    <row r="94" spans="2:8" s="71" customFormat="1" ht="25.5">
      <c r="D94" s="124"/>
    </row>
    <row r="95" spans="2:8" s="71" customFormat="1" ht="25.5">
      <c r="B95" s="71" t="s">
        <v>147</v>
      </c>
      <c r="D95" s="124"/>
    </row>
    <row r="96" spans="2:8" s="71" customFormat="1" ht="25.5">
      <c r="D96" s="124" t="s">
        <v>120</v>
      </c>
      <c r="E96" s="122"/>
      <c r="F96" s="123" t="s">
        <v>148</v>
      </c>
      <c r="G96" s="122"/>
      <c r="H96" s="72"/>
    </row>
    <row r="97" spans="1:8" s="71" customFormat="1" ht="25.5">
      <c r="D97" s="124"/>
      <c r="F97" s="124" t="s">
        <v>149</v>
      </c>
    </row>
    <row r="98" spans="1:8" s="71" customFormat="1" ht="25.5">
      <c r="B98" s="2" t="s">
        <v>178</v>
      </c>
      <c r="D98" s="124"/>
      <c r="F98" s="124"/>
    </row>
    <row r="99" spans="1:8" s="71" customFormat="1" ht="25.5">
      <c r="D99" s="124"/>
    </row>
    <row r="100" spans="1:8" s="71" customFormat="1" ht="25.5">
      <c r="D100" s="124"/>
    </row>
    <row r="101" spans="1:8" s="71" customFormat="1" ht="25.5">
      <c r="A101" s="71" t="s">
        <v>115</v>
      </c>
      <c r="D101" s="124"/>
    </row>
    <row r="102" spans="1:8" s="71" customFormat="1" ht="25.5">
      <c r="B102" s="71" t="s">
        <v>151</v>
      </c>
      <c r="D102" s="124"/>
    </row>
    <row r="103" spans="1:8" s="71" customFormat="1" ht="25.5">
      <c r="D103" s="124" t="s">
        <v>120</v>
      </c>
      <c r="E103" s="122"/>
      <c r="F103" s="123" t="s">
        <v>150</v>
      </c>
      <c r="G103" s="122"/>
      <c r="H103" s="72"/>
    </row>
    <row r="104" spans="1:8" s="71" customFormat="1" ht="25.5">
      <c r="D104" s="124"/>
      <c r="F104" s="124" t="s">
        <v>140</v>
      </c>
    </row>
    <row r="105" spans="1:8" s="71" customFormat="1" ht="25.5">
      <c r="B105" s="2" t="s">
        <v>180</v>
      </c>
      <c r="D105" s="124"/>
      <c r="F105" s="124"/>
    </row>
    <row r="106" spans="1:8" s="71" customFormat="1" ht="25.5">
      <c r="B106" s="2" t="s">
        <v>181</v>
      </c>
      <c r="D106" s="124"/>
    </row>
    <row r="107" spans="1:8" s="71" customFormat="1" ht="25.5">
      <c r="D107" s="124"/>
    </row>
    <row r="108" spans="1:8" s="71" customFormat="1" ht="25.5">
      <c r="B108" s="71" t="s">
        <v>152</v>
      </c>
      <c r="D108" s="124"/>
    </row>
    <row r="109" spans="1:8" s="71" customFormat="1" ht="25.5">
      <c r="D109" s="124" t="s">
        <v>120</v>
      </c>
      <c r="E109" s="122"/>
      <c r="F109" s="123" t="s">
        <v>150</v>
      </c>
      <c r="G109" s="122"/>
      <c r="H109" s="72"/>
    </row>
    <row r="110" spans="1:8" s="71" customFormat="1" ht="25.5">
      <c r="D110" s="124"/>
      <c r="F110" s="124" t="s">
        <v>57</v>
      </c>
    </row>
    <row r="111" spans="1:8" s="71" customFormat="1" ht="25.5">
      <c r="B111" s="2" t="s">
        <v>182</v>
      </c>
      <c r="D111" s="124"/>
      <c r="F111" s="124"/>
    </row>
    <row r="112" spans="1:8" s="71" customFormat="1" ht="25.5">
      <c r="B112" s="2" t="s">
        <v>183</v>
      </c>
      <c r="D112" s="124"/>
    </row>
    <row r="113" spans="2:8" s="71" customFormat="1" ht="25.5">
      <c r="B113" s="2" t="s">
        <v>184</v>
      </c>
      <c r="D113" s="124"/>
    </row>
    <row r="114" spans="2:8" s="71" customFormat="1" ht="25.5">
      <c r="D114" s="124"/>
    </row>
    <row r="115" spans="2:8" s="71" customFormat="1" ht="25.5">
      <c r="B115" s="71" t="s">
        <v>155</v>
      </c>
      <c r="D115" s="124"/>
    </row>
    <row r="116" spans="2:8" s="71" customFormat="1" ht="25.5">
      <c r="D116" s="124" t="s">
        <v>120</v>
      </c>
      <c r="E116" s="122"/>
      <c r="F116" s="123" t="s">
        <v>153</v>
      </c>
      <c r="G116" s="122"/>
      <c r="H116" s="72"/>
    </row>
    <row r="117" spans="2:8" s="71" customFormat="1" ht="25.5">
      <c r="D117" s="124"/>
      <c r="F117" s="124" t="s">
        <v>154</v>
      </c>
    </row>
    <row r="118" spans="2:8" s="71" customFormat="1" ht="25.5">
      <c r="B118" s="2" t="s">
        <v>185</v>
      </c>
      <c r="D118" s="124"/>
      <c r="F118" s="124"/>
    </row>
    <row r="119" spans="2:8" s="71" customFormat="1" ht="25.5">
      <c r="B119" s="2" t="s">
        <v>186</v>
      </c>
      <c r="D119" s="124"/>
      <c r="F119" s="124"/>
    </row>
    <row r="120" spans="2:8" s="71" customFormat="1" ht="25.5">
      <c r="D120" s="124"/>
    </row>
    <row r="121" spans="2:8" s="71" customFormat="1" ht="25.5">
      <c r="D121" s="124"/>
    </row>
    <row r="122" spans="2:8" s="71" customFormat="1" ht="25.5">
      <c r="D122" s="124"/>
    </row>
    <row r="123" spans="2:8" s="71" customFormat="1" ht="25.5">
      <c r="D123" s="124"/>
    </row>
    <row r="124" spans="2:8" s="71" customFormat="1" ht="25.5">
      <c r="D124" s="124"/>
    </row>
    <row r="125" spans="2:8" s="71" customFormat="1" ht="25.5">
      <c r="D125" s="124"/>
    </row>
    <row r="126" spans="2:8" s="71" customFormat="1" ht="25.5">
      <c r="D126" s="124"/>
    </row>
    <row r="127" spans="2:8" s="71" customFormat="1" ht="25.5">
      <c r="D127" s="124"/>
    </row>
    <row r="128" spans="2:8" s="71" customFormat="1" ht="25.5">
      <c r="D128" s="124"/>
    </row>
    <row r="129" spans="4:4" s="71" customFormat="1" ht="25.5">
      <c r="D129" s="124"/>
    </row>
    <row r="130" spans="4:4" s="71" customFormat="1" ht="25.5">
      <c r="D130" s="124"/>
    </row>
    <row r="131" spans="4:4" s="71" customFormat="1" ht="25.5">
      <c r="D131" s="124"/>
    </row>
    <row r="132" spans="4:4" s="71" customFormat="1" ht="25.5">
      <c r="D132" s="124"/>
    </row>
    <row r="133" spans="4:4" s="71" customFormat="1" ht="25.5">
      <c r="D133" s="124"/>
    </row>
    <row r="134" spans="4:4" s="71" customFormat="1" ht="25.5">
      <c r="D134" s="124"/>
    </row>
    <row r="135" spans="4:4" s="71" customFormat="1" ht="25.5">
      <c r="D135" s="124"/>
    </row>
    <row r="136" spans="4:4" s="71" customFormat="1" ht="25.5">
      <c r="D136" s="124"/>
    </row>
    <row r="137" spans="4:4" s="71" customFormat="1" ht="25.5">
      <c r="D137" s="124"/>
    </row>
    <row r="138" spans="4:4" s="71" customFormat="1" ht="25.5">
      <c r="D138" s="124"/>
    </row>
    <row r="139" spans="4:4" s="71" customFormat="1" ht="25.5">
      <c r="D139" s="124"/>
    </row>
    <row r="140" spans="4:4" s="71" customFormat="1" ht="25.5">
      <c r="D140" s="124"/>
    </row>
    <row r="141" spans="4:4" s="71" customFormat="1" ht="25.5">
      <c r="D141" s="124"/>
    </row>
    <row r="142" spans="4:4" s="71" customFormat="1" ht="25.5">
      <c r="D142" s="124"/>
    </row>
    <row r="143" spans="4:4" s="71" customFormat="1" ht="25.5">
      <c r="D143" s="124"/>
    </row>
    <row r="144" spans="4:4" s="71" customFormat="1" ht="25.5">
      <c r="D144" s="124"/>
    </row>
    <row r="145" spans="4:4" s="71" customFormat="1" ht="25.5">
      <c r="D145" s="124"/>
    </row>
    <row r="146" spans="4:4" s="71" customFormat="1" ht="25.5">
      <c r="D146" s="124"/>
    </row>
    <row r="147" spans="4:4" s="71" customFormat="1" ht="25.5">
      <c r="D147" s="124"/>
    </row>
  </sheetData>
  <pageMargins left="0.6692913385826772" right="0.31496062992125984" top="0.55118110236220474" bottom="0.39370078740157483" header="0.31496062992125984" footer="0.31496062992125984"/>
  <pageSetup paperSize="9" scale="78" orientation="portrait" horizontalDpi="1200" verticalDpi="1200" r:id="rId1"/>
  <rowBreaks count="3" manualBreakCount="3">
    <brk id="38" max="10" man="1"/>
    <brk id="66" max="10" man="1"/>
    <brk id="10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J98"/>
  <sheetViews>
    <sheetView view="pageBreakPreview" zoomScale="90" zoomScaleNormal="85" zoomScaleSheetLayoutView="90" workbookViewId="0">
      <selection activeCell="F7" sqref="F7"/>
    </sheetView>
  </sheetViews>
  <sheetFormatPr defaultColWidth="9" defaultRowHeight="22.5"/>
  <cols>
    <col min="1" max="1" width="49.42578125" style="2" customWidth="1"/>
    <col min="2" max="3" width="14.7109375" style="2" customWidth="1"/>
    <col min="4" max="4" width="2" style="2" customWidth="1"/>
    <col min="5" max="5" width="14.7109375" style="2" customWidth="1"/>
    <col min="6" max="6" width="9" style="2"/>
    <col min="7" max="7" width="7.42578125" style="2" customWidth="1"/>
    <col min="8" max="8" width="7.7109375" style="2" customWidth="1"/>
    <col min="9" max="9" width="63" style="2" customWidth="1"/>
    <col min="10" max="16384" width="9" style="2"/>
  </cols>
  <sheetData>
    <row r="1" spans="1:10" ht="28.5" customHeight="1">
      <c r="A1" s="67" t="s">
        <v>220</v>
      </c>
      <c r="B1" s="200"/>
      <c r="C1" s="200"/>
      <c r="D1" s="200"/>
      <c r="E1" s="200"/>
      <c r="F1" s="200"/>
      <c r="G1" s="200"/>
      <c r="H1" s="200"/>
      <c r="I1" s="200"/>
    </row>
    <row r="2" spans="1:10" ht="28.5" customHeight="1">
      <c r="A2" s="230"/>
      <c r="B2" s="200"/>
      <c r="C2" s="200"/>
      <c r="D2" s="200"/>
      <c r="E2" s="200"/>
      <c r="F2" s="200"/>
      <c r="G2" s="200"/>
      <c r="H2" s="200"/>
      <c r="I2" s="200"/>
    </row>
    <row r="3" spans="1:10" ht="26.25">
      <c r="A3" s="53" t="s">
        <v>226</v>
      </c>
      <c r="B3" s="48"/>
      <c r="C3" s="49"/>
      <c r="D3" s="200"/>
      <c r="E3" s="200"/>
      <c r="F3" s="200"/>
      <c r="G3" s="200"/>
      <c r="H3" s="200"/>
      <c r="I3" s="200"/>
    </row>
    <row r="4" spans="1:10" ht="26.25">
      <c r="A4" s="53" t="s">
        <v>225</v>
      </c>
      <c r="B4" s="48"/>
      <c r="C4" s="49"/>
      <c r="D4" s="200"/>
      <c r="E4" s="200"/>
      <c r="F4" s="200"/>
      <c r="G4" s="200"/>
      <c r="H4" s="200"/>
      <c r="I4" s="200"/>
    </row>
    <row r="5" spans="1:10" ht="26.25">
      <c r="A5" s="53" t="s">
        <v>227</v>
      </c>
      <c r="B5" s="48"/>
      <c r="C5" s="50"/>
      <c r="D5" s="200"/>
      <c r="E5" s="200"/>
      <c r="F5" s="200"/>
      <c r="G5" s="200"/>
      <c r="H5" s="200"/>
      <c r="I5" s="200"/>
    </row>
    <row r="6" spans="1:10" s="1" customFormat="1" ht="12.75" customHeight="1">
      <c r="A6" s="233"/>
      <c r="B6" s="149"/>
      <c r="C6" s="231"/>
      <c r="D6" s="232"/>
      <c r="E6" s="200"/>
      <c r="F6" s="200"/>
      <c r="G6" s="200"/>
      <c r="H6" s="200"/>
      <c r="I6" s="200"/>
      <c r="J6" s="2"/>
    </row>
    <row r="7" spans="1:10" s="1" customFormat="1" ht="21" customHeight="1">
      <c r="A7" s="149" t="s">
        <v>118</v>
      </c>
      <c r="B7" s="149"/>
      <c r="C7" s="231"/>
      <c r="D7" s="232"/>
      <c r="E7" s="200"/>
      <c r="F7" s="200"/>
      <c r="G7" s="200"/>
      <c r="H7" s="200"/>
      <c r="I7" s="200"/>
      <c r="J7" s="2"/>
    </row>
    <row r="8" spans="1:10" s="1" customFormat="1" ht="24" customHeight="1">
      <c r="A8" s="199" t="s">
        <v>218</v>
      </c>
      <c r="B8" s="149"/>
      <c r="C8" s="231"/>
      <c r="D8" s="232"/>
      <c r="E8" s="200"/>
      <c r="F8" s="200"/>
      <c r="G8" s="200"/>
      <c r="H8" s="200"/>
      <c r="I8" s="200"/>
      <c r="J8" s="2"/>
    </row>
    <row r="9" spans="1:10" s="1" customFormat="1" ht="24" customHeight="1">
      <c r="A9" s="200" t="s">
        <v>219</v>
      </c>
      <c r="B9" s="149"/>
      <c r="C9" s="231"/>
      <c r="D9" s="232"/>
      <c r="E9" s="200"/>
      <c r="F9" s="200"/>
      <c r="G9" s="200"/>
      <c r="H9" s="200"/>
      <c r="I9" s="200"/>
      <c r="J9" s="2"/>
    </row>
    <row r="10" spans="1:10" s="1" customFormat="1" ht="12.75" customHeight="1">
      <c r="A10" s="233"/>
      <c r="B10" s="149"/>
      <c r="C10" s="231"/>
      <c r="D10" s="232"/>
      <c r="E10" s="200"/>
      <c r="F10" s="200"/>
      <c r="G10" s="200"/>
      <c r="H10" s="200"/>
      <c r="I10" s="200"/>
      <c r="J10" s="2"/>
    </row>
    <row r="11" spans="1:10" ht="26.25">
      <c r="A11" s="234" t="s">
        <v>96</v>
      </c>
      <c r="B11" s="200"/>
      <c r="C11" s="200"/>
      <c r="D11" s="200"/>
      <c r="E11" s="200"/>
      <c r="F11" s="200"/>
      <c r="G11" s="200"/>
      <c r="H11" s="200"/>
      <c r="I11" s="200"/>
    </row>
    <row r="12" spans="1:10" ht="26.25">
      <c r="A12" s="235" t="s">
        <v>21</v>
      </c>
      <c r="B12" s="200"/>
      <c r="C12" s="200"/>
      <c r="D12" s="200"/>
      <c r="E12" s="200"/>
      <c r="F12" s="200"/>
      <c r="G12" s="200"/>
      <c r="H12" s="200"/>
      <c r="I12" s="200"/>
    </row>
    <row r="13" spans="1:10" ht="13.5" customHeight="1" thickBot="1">
      <c r="A13" s="236"/>
      <c r="B13" s="200"/>
      <c r="C13" s="200"/>
      <c r="D13" s="200"/>
      <c r="E13" s="200"/>
      <c r="F13" s="200"/>
      <c r="G13" s="200"/>
      <c r="H13" s="200"/>
      <c r="I13" s="200"/>
    </row>
    <row r="14" spans="1:10" ht="60" customHeight="1">
      <c r="A14" s="349" t="s">
        <v>223</v>
      </c>
      <c r="B14" s="350"/>
      <c r="C14" s="350"/>
      <c r="D14" s="350"/>
      <c r="E14" s="350"/>
      <c r="F14" s="350"/>
      <c r="G14" s="350"/>
      <c r="H14" s="350"/>
      <c r="I14" s="351"/>
    </row>
    <row r="15" spans="1:10" ht="60.75" customHeight="1" thickBot="1">
      <c r="A15" s="352" t="s">
        <v>224</v>
      </c>
      <c r="B15" s="353"/>
      <c r="C15" s="353"/>
      <c r="D15" s="353"/>
      <c r="E15" s="353"/>
      <c r="F15" s="353"/>
      <c r="G15" s="353"/>
      <c r="H15" s="353"/>
      <c r="I15" s="354"/>
    </row>
    <row r="16" spans="1:10" ht="14.25" customHeight="1">
      <c r="A16" s="237"/>
      <c r="B16" s="237"/>
      <c r="C16" s="237"/>
      <c r="D16" s="237"/>
      <c r="E16" s="237"/>
      <c r="F16" s="237"/>
      <c r="G16" s="237"/>
      <c r="H16" s="237"/>
      <c r="I16" s="237"/>
    </row>
    <row r="17" spans="1:9" ht="26.25">
      <c r="A17" s="235" t="s">
        <v>22</v>
      </c>
      <c r="B17" s="200"/>
      <c r="C17" s="200"/>
      <c r="D17" s="200"/>
      <c r="E17" s="200"/>
      <c r="F17" s="200"/>
      <c r="G17" s="200"/>
      <c r="H17" s="200"/>
      <c r="I17" s="200"/>
    </row>
    <row r="18" spans="1:9" ht="25.5">
      <c r="A18" s="238" t="s">
        <v>103</v>
      </c>
      <c r="B18" s="200"/>
      <c r="C18" s="200"/>
      <c r="D18" s="200"/>
      <c r="E18" s="200"/>
      <c r="F18" s="200"/>
      <c r="G18" s="200"/>
      <c r="H18" s="200"/>
      <c r="I18" s="200"/>
    </row>
    <row r="19" spans="1:9" ht="25.5">
      <c r="A19" s="238" t="s">
        <v>104</v>
      </c>
      <c r="B19" s="200"/>
      <c r="C19" s="200"/>
      <c r="D19" s="200"/>
      <c r="E19" s="200"/>
      <c r="F19" s="200"/>
      <c r="G19" s="200"/>
      <c r="H19" s="200"/>
      <c r="I19" s="200"/>
    </row>
    <row r="20" spans="1:9" ht="25.5">
      <c r="A20" s="238" t="s">
        <v>105</v>
      </c>
      <c r="B20" s="200"/>
      <c r="C20" s="200"/>
      <c r="D20" s="200"/>
      <c r="E20" s="200"/>
      <c r="F20" s="200"/>
      <c r="G20" s="200"/>
      <c r="H20" s="200"/>
      <c r="I20" s="200"/>
    </row>
    <row r="21" spans="1:9" ht="26.25">
      <c r="A21" s="235" t="s">
        <v>102</v>
      </c>
      <c r="B21" s="200"/>
      <c r="C21" s="200"/>
      <c r="D21" s="200"/>
      <c r="E21" s="200"/>
      <c r="F21" s="200"/>
      <c r="G21" s="200"/>
      <c r="H21" s="200"/>
      <c r="I21" s="200"/>
    </row>
    <row r="22" spans="1:9" ht="26.25">
      <c r="A22" s="235" t="s">
        <v>101</v>
      </c>
      <c r="B22" s="200"/>
      <c r="C22" s="200"/>
      <c r="D22" s="200"/>
      <c r="E22" s="200"/>
      <c r="F22" s="200"/>
      <c r="G22" s="200"/>
      <c r="H22" s="200"/>
      <c r="I22" s="200"/>
    </row>
    <row r="23" spans="1:9">
      <c r="A23" s="239"/>
      <c r="B23" s="200"/>
      <c r="C23" s="200"/>
      <c r="D23" s="200"/>
      <c r="E23" s="200"/>
      <c r="F23" s="200"/>
      <c r="G23" s="200"/>
      <c r="H23" s="200"/>
      <c r="I23" s="200"/>
    </row>
    <row r="24" spans="1:9" ht="23.25" thickBot="1">
      <c r="A24" s="239" t="s">
        <v>31</v>
      </c>
      <c r="B24" s="200"/>
      <c r="C24" s="200"/>
      <c r="D24" s="200"/>
      <c r="E24" s="200"/>
      <c r="F24" s="200"/>
      <c r="G24" s="200"/>
      <c r="H24" s="200"/>
      <c r="I24" s="200"/>
    </row>
    <row r="25" spans="1:9" ht="23.25" thickBot="1">
      <c r="A25" s="341" t="s">
        <v>0</v>
      </c>
      <c r="B25" s="355">
        <v>42004</v>
      </c>
      <c r="C25" s="356"/>
      <c r="D25" s="197"/>
      <c r="E25" s="339" t="s">
        <v>1</v>
      </c>
      <c r="F25" s="340"/>
      <c r="G25" s="339" t="s">
        <v>2</v>
      </c>
      <c r="H25" s="340"/>
      <c r="I25" s="341" t="s">
        <v>23</v>
      </c>
    </row>
    <row r="26" spans="1:9" ht="23.25" thickBot="1">
      <c r="A26" s="342"/>
      <c r="B26" s="207">
        <v>2560</v>
      </c>
      <c r="C26" s="207">
        <v>2561</v>
      </c>
      <c r="D26" s="197"/>
      <c r="E26" s="206" t="s">
        <v>3</v>
      </c>
      <c r="F26" s="207" t="s">
        <v>4</v>
      </c>
      <c r="G26" s="207" t="s">
        <v>5</v>
      </c>
      <c r="H26" s="207" t="s">
        <v>6</v>
      </c>
      <c r="I26" s="342"/>
    </row>
    <row r="27" spans="1:9" ht="23.25" customHeight="1">
      <c r="A27" s="240" t="s">
        <v>27</v>
      </c>
      <c r="B27" s="240"/>
      <c r="C27" s="240"/>
      <c r="D27" s="210"/>
      <c r="E27" s="240"/>
      <c r="F27" s="240"/>
      <c r="G27" s="240"/>
      <c r="H27" s="240"/>
      <c r="I27" s="241"/>
    </row>
    <row r="28" spans="1:9" ht="23.25" customHeight="1">
      <c r="A28" s="210" t="s">
        <v>28</v>
      </c>
      <c r="B28" s="210"/>
      <c r="C28" s="210"/>
      <c r="D28" s="210"/>
      <c r="E28" s="210"/>
      <c r="F28" s="210"/>
      <c r="G28" s="210"/>
      <c r="H28" s="210"/>
      <c r="I28" s="208"/>
    </row>
    <row r="29" spans="1:9" ht="23.25" customHeight="1" thickBot="1">
      <c r="A29" s="208" t="s">
        <v>29</v>
      </c>
      <c r="B29" s="211">
        <v>22246</v>
      </c>
      <c r="C29" s="211">
        <v>32522</v>
      </c>
      <c r="D29" s="208"/>
      <c r="E29" s="212">
        <f>B29-C29</f>
        <v>-10276</v>
      </c>
      <c r="F29" s="213">
        <v>-0.32</v>
      </c>
      <c r="G29" s="208"/>
      <c r="H29" s="214" t="s">
        <v>32</v>
      </c>
      <c r="I29" s="208"/>
    </row>
    <row r="30" spans="1:9" ht="118.5" customHeight="1" thickBot="1">
      <c r="A30" s="208" t="s">
        <v>30</v>
      </c>
      <c r="B30" s="211">
        <v>287203</v>
      </c>
      <c r="C30" s="211">
        <v>110517</v>
      </c>
      <c r="D30" s="208"/>
      <c r="E30" s="215">
        <f>B30-C30</f>
        <v>176686</v>
      </c>
      <c r="F30" s="213">
        <v>1.6</v>
      </c>
      <c r="G30" s="214" t="s">
        <v>32</v>
      </c>
      <c r="H30" s="208"/>
      <c r="I30" s="242" t="s">
        <v>33</v>
      </c>
    </row>
    <row r="31" spans="1:9" ht="118.5" customHeight="1">
      <c r="A31" s="208" t="s">
        <v>35</v>
      </c>
      <c r="B31" s="211">
        <v>156468</v>
      </c>
      <c r="C31" s="211">
        <v>110806</v>
      </c>
      <c r="D31" s="208"/>
      <c r="E31" s="215">
        <f>B31-C31</f>
        <v>45662</v>
      </c>
      <c r="F31" s="213">
        <v>0.41</v>
      </c>
      <c r="G31" s="214" t="s">
        <v>32</v>
      </c>
      <c r="H31" s="210"/>
      <c r="I31" s="242" t="s">
        <v>36</v>
      </c>
    </row>
    <row r="32" spans="1:9" ht="23.25" customHeight="1">
      <c r="A32" s="208" t="s">
        <v>38</v>
      </c>
      <c r="B32" s="243">
        <v>12789</v>
      </c>
      <c r="C32" s="243">
        <v>10876</v>
      </c>
      <c r="D32" s="208"/>
      <c r="E32" s="243">
        <f>B32-C32</f>
        <v>1913</v>
      </c>
      <c r="F32" s="244">
        <v>0.18</v>
      </c>
      <c r="G32" s="208"/>
      <c r="H32" s="214" t="s">
        <v>32</v>
      </c>
      <c r="I32" s="208"/>
    </row>
    <row r="33" spans="1:9" ht="23.25" customHeight="1" thickBot="1">
      <c r="A33" s="222" t="s">
        <v>39</v>
      </c>
      <c r="B33" s="245">
        <v>478706</v>
      </c>
      <c r="C33" s="245">
        <v>264721</v>
      </c>
      <c r="D33" s="210"/>
      <c r="E33" s="246">
        <f>B33-C33</f>
        <v>213985</v>
      </c>
      <c r="F33" s="247">
        <v>0.81</v>
      </c>
      <c r="G33" s="222"/>
      <c r="H33" s="222"/>
      <c r="I33" s="217"/>
    </row>
    <row r="34" spans="1:9" ht="23.25" hidden="1" thickBot="1">
      <c r="A34" s="224"/>
      <c r="B34" s="200"/>
      <c r="C34" s="200"/>
      <c r="D34" s="152"/>
      <c r="E34" s="200"/>
      <c r="F34" s="200"/>
      <c r="G34" s="200"/>
      <c r="H34" s="200"/>
      <c r="I34" s="200"/>
    </row>
    <row r="35" spans="1:9" ht="23.25" hidden="1" thickBot="1">
      <c r="A35" s="224"/>
      <c r="B35" s="200"/>
      <c r="C35" s="200"/>
      <c r="D35" s="152"/>
      <c r="E35" s="200"/>
      <c r="F35" s="200"/>
      <c r="G35" s="200"/>
      <c r="H35" s="200"/>
      <c r="I35" s="200"/>
    </row>
    <row r="36" spans="1:9" ht="23.25" hidden="1" thickBot="1">
      <c r="A36" s="224"/>
      <c r="B36" s="200"/>
      <c r="C36" s="200"/>
      <c r="D36" s="152"/>
      <c r="E36" s="200"/>
      <c r="F36" s="200"/>
      <c r="G36" s="200"/>
      <c r="H36" s="200"/>
      <c r="I36" s="200"/>
    </row>
    <row r="37" spans="1:9" ht="23.25" hidden="1" thickBot="1">
      <c r="A37" s="248" t="s">
        <v>7</v>
      </c>
      <c r="B37" s="200"/>
      <c r="C37" s="200"/>
      <c r="D37" s="152"/>
      <c r="E37" s="200"/>
      <c r="F37" s="200"/>
      <c r="G37" s="200"/>
      <c r="H37" s="200"/>
      <c r="I37" s="200"/>
    </row>
    <row r="38" spans="1:9" ht="27" customHeight="1">
      <c r="A38" s="240" t="s">
        <v>40</v>
      </c>
      <c r="B38" s="240"/>
      <c r="C38" s="240"/>
      <c r="D38" s="210"/>
      <c r="E38" s="240"/>
      <c r="F38" s="240"/>
      <c r="G38" s="240"/>
      <c r="H38" s="240"/>
      <c r="I38" s="241"/>
    </row>
    <row r="39" spans="1:9" ht="27" customHeight="1">
      <c r="A39" s="208" t="s">
        <v>41</v>
      </c>
      <c r="B39" s="249">
        <v>195821</v>
      </c>
      <c r="C39" s="211">
        <v>175450</v>
      </c>
      <c r="D39" s="208"/>
      <c r="E39" s="215">
        <f>B39-C39</f>
        <v>20371</v>
      </c>
      <c r="F39" s="213">
        <v>0.12</v>
      </c>
      <c r="G39" s="210"/>
      <c r="H39" s="214" t="s">
        <v>32</v>
      </c>
      <c r="I39" s="208" t="s">
        <v>42</v>
      </c>
    </row>
    <row r="40" spans="1:9" ht="27" customHeight="1" thickBot="1">
      <c r="A40" s="208"/>
      <c r="B40" s="210"/>
      <c r="C40" s="210"/>
      <c r="D40" s="210"/>
      <c r="E40" s="210"/>
      <c r="F40" s="210"/>
      <c r="G40" s="210"/>
      <c r="H40" s="210"/>
      <c r="I40" s="208"/>
    </row>
    <row r="41" spans="1:9" ht="27" customHeight="1" thickBot="1">
      <c r="A41" s="222" t="s">
        <v>43</v>
      </c>
      <c r="B41" s="250">
        <v>674527</v>
      </c>
      <c r="C41" s="250">
        <v>440171</v>
      </c>
      <c r="D41" s="210"/>
      <c r="E41" s="250">
        <f>B41-C41</f>
        <v>234356</v>
      </c>
      <c r="F41" s="251">
        <v>0.53</v>
      </c>
      <c r="G41" s="222"/>
      <c r="H41" s="222"/>
      <c r="I41" s="217"/>
    </row>
    <row r="42" spans="1:9" ht="27" customHeight="1" thickBot="1">
      <c r="A42" s="252"/>
      <c r="B42" s="197"/>
      <c r="C42" s="197"/>
      <c r="D42" s="197"/>
      <c r="E42" s="197"/>
      <c r="F42" s="197"/>
      <c r="G42" s="197"/>
      <c r="H42" s="197"/>
      <c r="I42" s="252"/>
    </row>
    <row r="43" spans="1:9" ht="23.25" thickBot="1">
      <c r="A43" s="341" t="s">
        <v>0</v>
      </c>
      <c r="B43" s="355">
        <v>42004</v>
      </c>
      <c r="C43" s="356"/>
      <c r="D43" s="197"/>
      <c r="E43" s="339" t="s">
        <v>1</v>
      </c>
      <c r="F43" s="340"/>
      <c r="G43" s="339" t="s">
        <v>2</v>
      </c>
      <c r="H43" s="340"/>
      <c r="I43" s="341" t="s">
        <v>23</v>
      </c>
    </row>
    <row r="44" spans="1:9" ht="23.25" thickBot="1">
      <c r="A44" s="342"/>
      <c r="B44" s="207">
        <v>2560</v>
      </c>
      <c r="C44" s="207">
        <v>2561</v>
      </c>
      <c r="D44" s="197"/>
      <c r="E44" s="206" t="s">
        <v>3</v>
      </c>
      <c r="F44" s="207" t="s">
        <v>4</v>
      </c>
      <c r="G44" s="207" t="s">
        <v>5</v>
      </c>
      <c r="H44" s="207" t="s">
        <v>6</v>
      </c>
      <c r="I44" s="342"/>
    </row>
    <row r="45" spans="1:9" ht="27" customHeight="1">
      <c r="A45" s="210" t="s">
        <v>44</v>
      </c>
      <c r="B45" s="210"/>
      <c r="C45" s="210"/>
      <c r="D45" s="210"/>
      <c r="E45" s="210"/>
      <c r="F45" s="210"/>
      <c r="G45" s="210"/>
      <c r="H45" s="210"/>
      <c r="I45" s="208"/>
    </row>
    <row r="46" spans="1:9" ht="27" customHeight="1" thickBot="1">
      <c r="A46" s="208" t="s">
        <v>45</v>
      </c>
      <c r="B46" s="210"/>
      <c r="C46" s="210"/>
      <c r="D46" s="210"/>
      <c r="E46" s="210"/>
      <c r="F46" s="210"/>
      <c r="G46" s="210"/>
      <c r="H46" s="210"/>
      <c r="I46" s="208"/>
    </row>
    <row r="47" spans="1:9" ht="27" customHeight="1" thickBot="1">
      <c r="A47" s="208" t="s">
        <v>46</v>
      </c>
      <c r="B47" s="211">
        <v>102016</v>
      </c>
      <c r="C47" s="211">
        <v>67549</v>
      </c>
      <c r="D47" s="210"/>
      <c r="E47" s="215">
        <f>B47-C47</f>
        <v>34467</v>
      </c>
      <c r="F47" s="213">
        <v>0.51</v>
      </c>
      <c r="G47" s="210"/>
      <c r="H47" s="214" t="s">
        <v>32</v>
      </c>
      <c r="I47" s="253" t="s">
        <v>49</v>
      </c>
    </row>
    <row r="48" spans="1:9" ht="45.75" customHeight="1" thickBot="1">
      <c r="A48" s="208" t="s">
        <v>47</v>
      </c>
      <c r="B48" s="211">
        <v>163641</v>
      </c>
      <c r="C48" s="211">
        <v>107188</v>
      </c>
      <c r="D48" s="254"/>
      <c r="E48" s="211">
        <f>B48-C48</f>
        <v>56453</v>
      </c>
      <c r="F48" s="213">
        <v>0.53</v>
      </c>
      <c r="G48" s="210"/>
      <c r="H48" s="214" t="s">
        <v>32</v>
      </c>
      <c r="I48" s="255" t="s">
        <v>50</v>
      </c>
    </row>
    <row r="49" spans="1:9" ht="27" customHeight="1" thickBot="1">
      <c r="A49" s="208" t="s">
        <v>51</v>
      </c>
      <c r="B49" s="211">
        <v>31618</v>
      </c>
      <c r="C49" s="211">
        <v>14038</v>
      </c>
      <c r="D49" s="210"/>
      <c r="E49" s="211">
        <f>B49-C49</f>
        <v>17580</v>
      </c>
      <c r="F49" s="213">
        <v>1.25</v>
      </c>
      <c r="G49" s="210"/>
      <c r="H49" s="214" t="s">
        <v>32</v>
      </c>
      <c r="I49" s="253"/>
    </row>
    <row r="50" spans="1:9" ht="44.25" customHeight="1" thickBot="1">
      <c r="A50" s="208" t="s">
        <v>52</v>
      </c>
      <c r="B50" s="211">
        <v>11000</v>
      </c>
      <c r="C50" s="211">
        <v>10000</v>
      </c>
      <c r="D50" s="210"/>
      <c r="E50" s="211">
        <f>B50-C50</f>
        <v>1000</v>
      </c>
      <c r="F50" s="213">
        <v>0.1</v>
      </c>
      <c r="G50" s="214" t="s">
        <v>32</v>
      </c>
      <c r="H50" s="210"/>
      <c r="I50" s="255" t="s">
        <v>53</v>
      </c>
    </row>
    <row r="51" spans="1:9" ht="27" customHeight="1">
      <c r="A51" s="208"/>
      <c r="B51" s="210"/>
      <c r="C51" s="210"/>
      <c r="D51" s="210"/>
      <c r="E51" s="210"/>
      <c r="F51" s="210"/>
      <c r="G51" s="210"/>
      <c r="H51" s="210"/>
      <c r="I51" s="208"/>
    </row>
    <row r="52" spans="1:9" ht="27" customHeight="1">
      <c r="A52" s="210" t="s">
        <v>54</v>
      </c>
      <c r="B52" s="256">
        <v>308275</v>
      </c>
      <c r="C52" s="256">
        <v>198775</v>
      </c>
      <c r="D52" s="254"/>
      <c r="E52" s="256">
        <f>B52-C52</f>
        <v>109500</v>
      </c>
      <c r="F52" s="257">
        <v>0.55000000000000004</v>
      </c>
      <c r="G52" s="210"/>
      <c r="H52" s="210"/>
      <c r="I52" s="208"/>
    </row>
    <row r="53" spans="1:9" ht="27" customHeight="1" thickBot="1">
      <c r="A53" s="208"/>
      <c r="B53" s="210"/>
      <c r="C53" s="210"/>
      <c r="D53" s="210"/>
      <c r="E53" s="210"/>
      <c r="F53" s="210"/>
      <c r="G53" s="210"/>
      <c r="H53" s="210"/>
      <c r="I53" s="208"/>
    </row>
    <row r="54" spans="1:9" ht="27" customHeight="1" thickBot="1">
      <c r="A54" s="208" t="s">
        <v>55</v>
      </c>
      <c r="B54" s="211">
        <v>150000</v>
      </c>
      <c r="C54" s="211">
        <v>120000</v>
      </c>
      <c r="D54" s="211"/>
      <c r="E54" s="211">
        <f>B54-C54</f>
        <v>30000</v>
      </c>
      <c r="F54" s="213">
        <v>0.25</v>
      </c>
      <c r="G54" s="210"/>
      <c r="H54" s="214" t="s">
        <v>32</v>
      </c>
      <c r="I54" s="253" t="s">
        <v>56</v>
      </c>
    </row>
    <row r="55" spans="1:9" ht="27" customHeight="1">
      <c r="A55" s="208"/>
      <c r="B55" s="210"/>
      <c r="C55" s="210"/>
      <c r="D55" s="210"/>
      <c r="E55" s="210"/>
      <c r="F55" s="210"/>
      <c r="G55" s="210"/>
      <c r="H55" s="210"/>
      <c r="I55" s="208"/>
    </row>
    <row r="56" spans="1:9" ht="27" customHeight="1">
      <c r="A56" s="208" t="s">
        <v>57</v>
      </c>
      <c r="B56" s="210"/>
      <c r="C56" s="210"/>
      <c r="D56" s="210"/>
      <c r="E56" s="210"/>
      <c r="F56" s="210"/>
      <c r="G56" s="210"/>
      <c r="H56" s="210"/>
      <c r="I56" s="208"/>
    </row>
    <row r="57" spans="1:9" ht="27" customHeight="1">
      <c r="A57" s="208" t="s">
        <v>58</v>
      </c>
      <c r="B57" s="211">
        <v>18643</v>
      </c>
      <c r="C57" s="211">
        <v>18643</v>
      </c>
      <c r="D57" s="208"/>
      <c r="E57" s="208">
        <f>B57-C57</f>
        <v>0</v>
      </c>
      <c r="F57" s="213">
        <v>0</v>
      </c>
      <c r="G57" s="210"/>
      <c r="H57" s="210"/>
      <c r="I57" s="208"/>
    </row>
    <row r="58" spans="1:9" ht="27" customHeight="1">
      <c r="A58" s="208" t="s">
        <v>59</v>
      </c>
      <c r="B58" s="211">
        <v>197609</v>
      </c>
      <c r="C58" s="211">
        <v>102753</v>
      </c>
      <c r="D58" s="208"/>
      <c r="E58" s="215">
        <f>B58-C58</f>
        <v>94856</v>
      </c>
      <c r="F58" s="213">
        <v>0.92</v>
      </c>
      <c r="G58" s="210"/>
      <c r="H58" s="210"/>
      <c r="I58" s="208"/>
    </row>
    <row r="59" spans="1:9" ht="27" customHeight="1">
      <c r="A59" s="210" t="s">
        <v>60</v>
      </c>
      <c r="B59" s="256">
        <v>674527</v>
      </c>
      <c r="C59" s="256">
        <v>440171</v>
      </c>
      <c r="D59" s="210"/>
      <c r="E59" s="258">
        <f>B59-C59</f>
        <v>234356</v>
      </c>
      <c r="F59" s="257">
        <v>0.53</v>
      </c>
      <c r="G59" s="210"/>
      <c r="H59" s="210"/>
      <c r="I59" s="208"/>
    </row>
    <row r="60" spans="1:9" ht="27" customHeight="1" thickBot="1">
      <c r="A60" s="217"/>
      <c r="B60" s="222"/>
      <c r="C60" s="222"/>
      <c r="D60" s="210"/>
      <c r="E60" s="222"/>
      <c r="F60" s="222"/>
      <c r="G60" s="222"/>
      <c r="H60" s="222"/>
      <c r="I60" s="217"/>
    </row>
    <row r="61" spans="1:9">
      <c r="A61" s="224"/>
      <c r="B61" s="200"/>
      <c r="C61" s="200"/>
      <c r="D61" s="152"/>
      <c r="E61" s="200"/>
      <c r="F61" s="200"/>
      <c r="G61" s="200"/>
      <c r="H61" s="200"/>
      <c r="I61" s="200"/>
    </row>
    <row r="62" spans="1:9" s="191" customFormat="1" ht="23.25" thickBot="1">
      <c r="A62" s="201" t="s">
        <v>8</v>
      </c>
      <c r="B62" s="200"/>
      <c r="C62" s="200"/>
      <c r="D62" s="152"/>
      <c r="E62" s="200"/>
      <c r="F62" s="200"/>
      <c r="G62" s="200"/>
      <c r="H62" s="200"/>
      <c r="I62" s="200"/>
    </row>
    <row r="63" spans="1:9" s="191" customFormat="1" ht="23.25" thickBot="1">
      <c r="A63" s="202" t="s">
        <v>9</v>
      </c>
      <c r="B63" s="203">
        <v>2560</v>
      </c>
      <c r="C63" s="203">
        <v>2561</v>
      </c>
      <c r="D63" s="204"/>
      <c r="E63" s="339" t="s">
        <v>1</v>
      </c>
      <c r="F63" s="340"/>
      <c r="G63" s="339" t="s">
        <v>2</v>
      </c>
      <c r="H63" s="340"/>
      <c r="I63" s="341" t="s">
        <v>23</v>
      </c>
    </row>
    <row r="64" spans="1:9" s="191" customFormat="1" ht="23.25" thickBot="1">
      <c r="A64" s="205"/>
      <c r="B64" s="206"/>
      <c r="C64" s="206"/>
      <c r="D64" s="204"/>
      <c r="E64" s="206"/>
      <c r="F64" s="207" t="s">
        <v>4</v>
      </c>
      <c r="G64" s="207" t="s">
        <v>5</v>
      </c>
      <c r="H64" s="207" t="s">
        <v>6</v>
      </c>
      <c r="I64" s="342"/>
    </row>
    <row r="65" spans="1:9" s="191" customFormat="1">
      <c r="A65" s="210" t="s">
        <v>112</v>
      </c>
      <c r="B65" s="208"/>
      <c r="C65" s="208"/>
      <c r="D65" s="209"/>
      <c r="E65" s="210"/>
      <c r="F65" s="210"/>
      <c r="G65" s="210"/>
      <c r="H65" s="210"/>
      <c r="I65" s="208"/>
    </row>
    <row r="66" spans="1:9" s="191" customFormat="1">
      <c r="A66" s="208" t="s">
        <v>119</v>
      </c>
      <c r="B66" s="259">
        <f>'ตัวอย่าง Ratio'!K14</f>
        <v>1.5528537831481632</v>
      </c>
      <c r="C66" s="259">
        <f>'ตัวอย่าง Ratio'!M14</f>
        <v>1.331762042510376</v>
      </c>
      <c r="D66" s="209"/>
      <c r="E66" s="260"/>
      <c r="F66" s="213"/>
      <c r="G66" s="210"/>
      <c r="H66" s="214"/>
      <c r="I66" s="208"/>
    </row>
    <row r="67" spans="1:9" s="191" customFormat="1">
      <c r="A67" s="208" t="s">
        <v>124</v>
      </c>
      <c r="B67" s="260">
        <f>'ตัวอย่าง Ratio'!K20</f>
        <v>1.045293974535723</v>
      </c>
      <c r="C67" s="260">
        <f>'ตัวอย่าง Ratio'!M20</f>
        <v>0.77431769588730981</v>
      </c>
      <c r="D67" s="209"/>
      <c r="E67" s="260"/>
      <c r="F67" s="213"/>
      <c r="G67" s="210"/>
      <c r="H67" s="210"/>
      <c r="I67" s="208"/>
    </row>
    <row r="68" spans="1:9" s="191" customFormat="1">
      <c r="A68" s="210" t="s">
        <v>113</v>
      </c>
      <c r="B68" s="211"/>
      <c r="C68" s="211"/>
      <c r="D68" s="209"/>
      <c r="E68" s="212"/>
      <c r="F68" s="213"/>
      <c r="G68" s="208"/>
      <c r="H68" s="214"/>
      <c r="I68" s="208"/>
    </row>
    <row r="69" spans="1:9" s="191" customFormat="1">
      <c r="A69" s="208" t="s">
        <v>125</v>
      </c>
      <c r="B69" s="260">
        <f>'ตัวอย่าง Ratio'!K27</f>
        <v>7.3</v>
      </c>
      <c r="C69" s="260">
        <f>'ตัวอย่าง Ratio'!M27</f>
        <v>5.2009504173790608</v>
      </c>
      <c r="D69" s="209"/>
      <c r="E69" s="260"/>
      <c r="F69" s="213"/>
      <c r="G69" s="214"/>
      <c r="H69" s="208"/>
      <c r="I69" s="216"/>
    </row>
    <row r="70" spans="1:9" s="191" customFormat="1">
      <c r="A70" s="208" t="s">
        <v>128</v>
      </c>
      <c r="B70" s="211">
        <f>'ตัวอย่าง Ratio'!K33</f>
        <v>50</v>
      </c>
      <c r="C70" s="260">
        <f>'ตัวอย่าง Ratio'!M33</f>
        <v>70.179480808035876</v>
      </c>
      <c r="D70" s="209"/>
      <c r="E70" s="260"/>
      <c r="F70" s="213"/>
      <c r="G70" s="210"/>
      <c r="H70" s="210"/>
      <c r="I70" s="208"/>
    </row>
    <row r="71" spans="1:9" s="191" customFormat="1">
      <c r="A71" s="208" t="s">
        <v>135</v>
      </c>
      <c r="B71" s="211">
        <f>'ตัวอย่าง Ratio'!K39</f>
        <v>4.68</v>
      </c>
      <c r="C71" s="260">
        <f>'ตัวอย่าง Ratio'!M39</f>
        <v>5.1612352866346898</v>
      </c>
      <c r="D71" s="209"/>
      <c r="E71" s="260"/>
      <c r="F71" s="213"/>
      <c r="G71" s="210"/>
      <c r="H71" s="210"/>
      <c r="I71" s="208"/>
    </row>
    <row r="72" spans="1:9" s="191" customFormat="1">
      <c r="A72" s="208" t="s">
        <v>134</v>
      </c>
      <c r="B72" s="211">
        <f>'ตัวอย่าง Ratio'!K45</f>
        <v>77.991452991453002</v>
      </c>
      <c r="C72" s="260">
        <f>'ตัวอย่าง Ratio'!M45</f>
        <v>70.719504097243558</v>
      </c>
      <c r="D72" s="209"/>
      <c r="E72" s="260"/>
      <c r="F72" s="213"/>
      <c r="G72" s="214"/>
      <c r="H72" s="210"/>
      <c r="I72" s="216"/>
    </row>
    <row r="73" spans="1:9" s="191" customFormat="1">
      <c r="A73" s="208" t="s">
        <v>136</v>
      </c>
      <c r="B73" s="211">
        <f>'ตัวอย่าง Ratio'!K51</f>
        <v>4.6202592792896864</v>
      </c>
      <c r="C73" s="260">
        <f>'ตัวอย่าง Ratio'!M51</f>
        <v>5.0934870342540863</v>
      </c>
      <c r="D73" s="209"/>
      <c r="E73" s="260"/>
      <c r="F73" s="213"/>
      <c r="G73" s="214"/>
      <c r="H73" s="210"/>
      <c r="I73" s="216"/>
    </row>
    <row r="74" spans="1:9" s="191" customFormat="1">
      <c r="A74" s="208" t="s">
        <v>133</v>
      </c>
      <c r="B74" s="211">
        <f>'ตัวอย่าง Ratio'!K57</f>
        <v>79</v>
      </c>
      <c r="C74" s="260">
        <f>'ตัวอย่าง Ratio'!M57</f>
        <v>71.660141185271968</v>
      </c>
      <c r="D74" s="209"/>
      <c r="E74" s="260"/>
      <c r="F74" s="213"/>
      <c r="G74" s="214"/>
      <c r="H74" s="210"/>
      <c r="I74" s="216"/>
    </row>
    <row r="75" spans="1:9" s="191" customFormat="1">
      <c r="A75" s="210" t="s">
        <v>114</v>
      </c>
      <c r="B75" s="211"/>
      <c r="C75" s="211"/>
      <c r="D75" s="209"/>
      <c r="E75" s="215"/>
      <c r="F75" s="213"/>
      <c r="G75" s="214"/>
      <c r="H75" s="210"/>
      <c r="I75" s="216"/>
    </row>
    <row r="76" spans="1:9" s="191" customFormat="1">
      <c r="A76" s="208" t="s">
        <v>141</v>
      </c>
      <c r="B76" s="211">
        <f>'ตัวอย่าง Ratio'!K64</f>
        <v>14.062743225993918</v>
      </c>
      <c r="C76" s="211">
        <f>'ตัวอย่าง Ratio'!M70</f>
        <v>34.641174338528451</v>
      </c>
      <c r="D76" s="209"/>
      <c r="E76" s="215"/>
      <c r="F76" s="213"/>
      <c r="G76" s="214"/>
      <c r="H76" s="210"/>
      <c r="I76" s="216"/>
    </row>
    <row r="77" spans="1:9" s="191" customFormat="1" ht="45">
      <c r="A77" s="208" t="s">
        <v>142</v>
      </c>
      <c r="B77" s="211">
        <f>'ตัวอย่าง Ratio'!K70</f>
        <v>43.864102990954997</v>
      </c>
      <c r="C77" s="211">
        <f>'ตัวอย่าง Ratio'!M70</f>
        <v>34.641174338528451</v>
      </c>
      <c r="D77" s="209"/>
      <c r="E77" s="215"/>
      <c r="F77" s="213"/>
      <c r="G77" s="214"/>
      <c r="H77" s="210"/>
      <c r="I77" s="216"/>
    </row>
    <row r="78" spans="1:9" s="191" customFormat="1">
      <c r="A78" s="208" t="s">
        <v>216</v>
      </c>
      <c r="B78" s="211">
        <f>'ตัวอย่าง Ratio'!K76</f>
        <v>12.484719793893762</v>
      </c>
      <c r="C78" s="211">
        <f>'ตัวอย่าง Ratio'!M76</f>
        <v>9.8058438281308913</v>
      </c>
      <c r="D78" s="209"/>
      <c r="E78" s="215"/>
      <c r="F78" s="213"/>
      <c r="G78" s="214"/>
      <c r="H78" s="210"/>
      <c r="I78" s="216"/>
    </row>
    <row r="79" spans="1:9" s="191" customFormat="1">
      <c r="A79" s="208" t="s">
        <v>217</v>
      </c>
      <c r="B79" s="211">
        <f>'ตัวอย่าง Ratio'!K82</f>
        <v>38.779545500401092</v>
      </c>
      <c r="C79" s="211">
        <f>'ตัวอย่าง Ratio'!M82</f>
        <v>33.309646319037981</v>
      </c>
      <c r="D79" s="209"/>
      <c r="E79" s="215"/>
      <c r="F79" s="213"/>
      <c r="G79" s="214"/>
      <c r="H79" s="210"/>
      <c r="I79" s="216"/>
    </row>
    <row r="80" spans="1:9" s="191" customFormat="1">
      <c r="A80" s="208" t="s">
        <v>147</v>
      </c>
      <c r="B80" s="211">
        <f>'ตัวอย่าง Ratio'!K88</f>
        <v>1.3561118314937222</v>
      </c>
      <c r="C80" s="211">
        <f>'ตัวอย่าง Ratio'!M88</f>
        <v>1.9949468527810144</v>
      </c>
      <c r="D80" s="209"/>
      <c r="E80" s="215"/>
      <c r="F80" s="213"/>
      <c r="G80" s="214"/>
      <c r="H80" s="210"/>
      <c r="I80" s="216"/>
    </row>
    <row r="81" spans="1:9" s="191" customFormat="1">
      <c r="A81" s="210" t="s">
        <v>115</v>
      </c>
      <c r="B81" s="211"/>
      <c r="C81" s="211"/>
      <c r="D81" s="209"/>
      <c r="E81" s="215"/>
      <c r="F81" s="213"/>
      <c r="G81" s="214"/>
      <c r="H81" s="210"/>
      <c r="I81" s="216"/>
    </row>
    <row r="82" spans="1:9" s="191" customFormat="1">
      <c r="A82" s="208" t="s">
        <v>151</v>
      </c>
      <c r="B82" s="211">
        <f>'ตัวอย่าง Ratio'!K95</f>
        <v>0.67940201059409033</v>
      </c>
      <c r="C82" s="211">
        <f>'ตัวอย่าง Ratio'!M95</f>
        <v>0.72420718311747023</v>
      </c>
      <c r="D82" s="209"/>
      <c r="E82" s="215"/>
      <c r="F82" s="213"/>
      <c r="G82" s="214"/>
      <c r="H82" s="210"/>
      <c r="I82" s="216"/>
    </row>
    <row r="83" spans="1:9" s="191" customFormat="1">
      <c r="A83" s="208" t="s">
        <v>152</v>
      </c>
      <c r="B83" s="211">
        <f>'ตัวอย่าง Ratio'!K101</f>
        <v>2.1191711521743151</v>
      </c>
      <c r="C83" s="211">
        <f>'ตัวอย่าง Ratio'!M101</f>
        <v>2.6259102441596101</v>
      </c>
      <c r="D83" s="209"/>
      <c r="E83" s="215"/>
      <c r="F83" s="213"/>
      <c r="G83" s="214"/>
      <c r="H83" s="210"/>
      <c r="I83" s="216"/>
    </row>
    <row r="84" spans="1:9" s="191" customFormat="1">
      <c r="A84" s="208" t="s">
        <v>155</v>
      </c>
      <c r="B84" s="211">
        <f>'ตัวอย่าง Ratio'!K107</f>
        <v>7.4955574957629292</v>
      </c>
      <c r="C84" s="211">
        <f>'ตัวอย่าง Ratio'!M107</f>
        <v>3.9094351366772138</v>
      </c>
      <c r="D84" s="209"/>
      <c r="E84" s="215"/>
      <c r="F84" s="213"/>
      <c r="G84" s="214"/>
      <c r="H84" s="210"/>
      <c r="I84" s="216"/>
    </row>
    <row r="85" spans="1:9" s="191" customFormat="1" ht="23.25" thickBot="1">
      <c r="A85" s="217"/>
      <c r="B85" s="218"/>
      <c r="C85" s="218"/>
      <c r="D85" s="209"/>
      <c r="E85" s="219"/>
      <c r="F85" s="220"/>
      <c r="G85" s="221"/>
      <c r="H85" s="222"/>
      <c r="I85" s="223"/>
    </row>
    <row r="86" spans="1:9" s="191" customFormat="1">
      <c r="A86" s="201" t="s">
        <v>222</v>
      </c>
      <c r="B86" s="200"/>
      <c r="C86" s="200"/>
      <c r="D86" s="152"/>
      <c r="E86" s="200"/>
      <c r="F86" s="200"/>
      <c r="G86" s="200"/>
      <c r="H86" s="200"/>
      <c r="I86" s="200"/>
    </row>
    <row r="87" spans="1:9" ht="23.25" thickBot="1">
      <c r="A87" s="224"/>
      <c r="B87" s="200"/>
      <c r="C87" s="200"/>
      <c r="D87" s="152"/>
      <c r="E87" s="200"/>
      <c r="F87" s="200"/>
      <c r="G87" s="200"/>
      <c r="H87" s="200"/>
      <c r="I87" s="200"/>
    </row>
    <row r="88" spans="1:9" ht="42" customHeight="1" thickBot="1">
      <c r="A88" s="333" t="s">
        <v>221</v>
      </c>
      <c r="B88" s="334"/>
      <c r="C88" s="334"/>
      <c r="D88" s="334"/>
      <c r="E88" s="334"/>
      <c r="F88" s="334"/>
      <c r="G88" s="334"/>
      <c r="H88" s="335"/>
      <c r="I88" s="197"/>
    </row>
    <row r="89" spans="1:9">
      <c r="A89" s="225" t="s">
        <v>197</v>
      </c>
      <c r="B89" s="195"/>
      <c r="C89" s="195"/>
      <c r="D89" s="195"/>
      <c r="E89" s="195" t="s">
        <v>209</v>
      </c>
      <c r="F89" s="195"/>
      <c r="G89" s="195"/>
      <c r="H89" s="196"/>
      <c r="I89" s="152"/>
    </row>
    <row r="90" spans="1:9">
      <c r="A90" s="226"/>
      <c r="B90" s="152"/>
      <c r="C90" s="152"/>
      <c r="D90" s="152"/>
      <c r="E90" s="152"/>
      <c r="F90" s="152"/>
      <c r="G90" s="152"/>
      <c r="H90" s="227"/>
      <c r="I90" s="152"/>
    </row>
    <row r="91" spans="1:9">
      <c r="A91" s="228" t="s">
        <v>203</v>
      </c>
      <c r="B91" s="152"/>
      <c r="C91" s="152"/>
      <c r="D91" s="152"/>
      <c r="E91" s="152" t="s">
        <v>209</v>
      </c>
      <c r="F91" s="152"/>
      <c r="G91" s="152"/>
      <c r="H91" s="227"/>
      <c r="I91" s="152"/>
    </row>
    <row r="92" spans="1:9">
      <c r="A92" s="229"/>
      <c r="B92" s="152"/>
      <c r="C92" s="152"/>
      <c r="D92" s="152"/>
      <c r="E92" s="152"/>
      <c r="F92" s="152"/>
      <c r="G92" s="152"/>
      <c r="H92" s="227"/>
      <c r="I92" s="152"/>
    </row>
    <row r="93" spans="1:9">
      <c r="A93" s="228" t="s">
        <v>210</v>
      </c>
      <c r="B93" s="152"/>
      <c r="C93" s="152"/>
      <c r="D93" s="152"/>
      <c r="E93" s="152"/>
      <c r="F93" s="152"/>
      <c r="G93" s="152"/>
      <c r="H93" s="227"/>
      <c r="I93" s="152"/>
    </row>
    <row r="94" spans="1:9">
      <c r="A94" s="229" t="s">
        <v>206</v>
      </c>
      <c r="B94" s="152"/>
      <c r="C94" s="152"/>
      <c r="D94" s="152"/>
      <c r="E94" s="152"/>
      <c r="F94" s="152"/>
      <c r="G94" s="152"/>
      <c r="H94" s="227"/>
      <c r="I94" s="152"/>
    </row>
    <row r="95" spans="1:9">
      <c r="A95" s="154" t="s">
        <v>207</v>
      </c>
      <c r="B95" s="151"/>
      <c r="C95" s="151"/>
      <c r="D95" s="151"/>
      <c r="E95" s="151"/>
      <c r="F95" s="151"/>
      <c r="G95" s="151"/>
      <c r="H95" s="153"/>
      <c r="I95" s="151"/>
    </row>
    <row r="96" spans="1:9">
      <c r="A96" s="154" t="s">
        <v>208</v>
      </c>
      <c r="B96" s="151"/>
      <c r="C96" s="151"/>
      <c r="D96" s="151"/>
      <c r="E96" s="151"/>
      <c r="F96" s="151"/>
      <c r="G96" s="151"/>
      <c r="H96" s="153"/>
      <c r="I96" s="151"/>
    </row>
    <row r="97" spans="1:9" ht="23.25" thickBot="1">
      <c r="A97" s="155"/>
      <c r="B97" s="156"/>
      <c r="C97" s="156"/>
      <c r="D97" s="156"/>
      <c r="E97" s="156"/>
      <c r="F97" s="156"/>
      <c r="G97" s="156"/>
      <c r="H97" s="157"/>
      <c r="I97" s="151"/>
    </row>
    <row r="98" spans="1:9">
      <c r="A98" s="6"/>
      <c r="D98" s="8"/>
    </row>
  </sheetData>
  <mergeCells count="16">
    <mergeCell ref="E63:F63"/>
    <mergeCell ref="G63:H63"/>
    <mergeCell ref="I63:I64"/>
    <mergeCell ref="A88:H88"/>
    <mergeCell ref="A43:A44"/>
    <mergeCell ref="B43:C43"/>
    <mergeCell ref="E43:F43"/>
    <mergeCell ref="G43:H43"/>
    <mergeCell ref="I43:I44"/>
    <mergeCell ref="A14:I14"/>
    <mergeCell ref="A15:I15"/>
    <mergeCell ref="A25:A26"/>
    <mergeCell ref="B25:C25"/>
    <mergeCell ref="E25:F25"/>
    <mergeCell ref="G25:H25"/>
    <mergeCell ref="I25:I2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3" manualBreakCount="3">
    <brk id="23" max="8" man="1"/>
    <brk id="41" max="8" man="1"/>
    <brk id="6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K49"/>
  <sheetViews>
    <sheetView view="pageBreakPreview" zoomScale="85" zoomScaleNormal="90" zoomScaleSheetLayoutView="85" workbookViewId="0">
      <selection activeCell="K15" sqref="K15"/>
    </sheetView>
  </sheetViews>
  <sheetFormatPr defaultColWidth="9" defaultRowHeight="21.75" customHeight="1"/>
  <cols>
    <col min="1" max="1" width="47.5703125" style="1" customWidth="1"/>
    <col min="2" max="2" width="14.7109375" style="1" customWidth="1"/>
    <col min="3" max="3" width="9" style="1"/>
    <col min="4" max="4" width="15.7109375" style="1" customWidth="1"/>
    <col min="5" max="5" width="9" style="1"/>
    <col min="6" max="6" width="2" style="1" customWidth="1"/>
    <col min="7" max="7" width="12" style="1" customWidth="1"/>
    <col min="8" max="10" width="9" style="1"/>
    <col min="11" max="11" width="77" style="1" customWidth="1"/>
    <col min="12" max="16384" width="9" style="1"/>
  </cols>
  <sheetData>
    <row r="1" spans="1:11" s="2" customFormat="1" ht="28.5" customHeight="1">
      <c r="A1" s="67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2" customFormat="1" ht="28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6.25">
      <c r="A3" s="53" t="s">
        <v>226</v>
      </c>
      <c r="B3" s="48"/>
      <c r="C3" s="49"/>
      <c r="D3" s="164"/>
      <c r="E3" s="164"/>
      <c r="F3" s="164"/>
      <c r="G3" s="164"/>
      <c r="H3" s="164"/>
      <c r="I3" s="164"/>
      <c r="J3" s="164"/>
      <c r="K3" s="164"/>
    </row>
    <row r="4" spans="1:11" ht="26.25">
      <c r="A4" s="53" t="s">
        <v>225</v>
      </c>
      <c r="B4" s="48"/>
      <c r="C4" s="49"/>
      <c r="D4" s="164"/>
      <c r="E4" s="164"/>
      <c r="F4" s="164"/>
      <c r="G4" s="164"/>
      <c r="H4" s="164"/>
      <c r="I4" s="164"/>
      <c r="J4" s="164"/>
      <c r="K4" s="164"/>
    </row>
    <row r="5" spans="1:11" ht="26.25">
      <c r="A5" s="53" t="s">
        <v>227</v>
      </c>
      <c r="B5" s="48"/>
      <c r="C5" s="50"/>
      <c r="D5" s="164"/>
      <c r="E5" s="164"/>
      <c r="F5" s="164"/>
      <c r="G5" s="164"/>
      <c r="H5" s="164"/>
      <c r="I5" s="164"/>
      <c r="J5" s="164"/>
      <c r="K5" s="164"/>
    </row>
    <row r="6" spans="1:11" s="2" customFormat="1" ht="15" customHeight="1">
      <c r="A6" s="261"/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2" customFormat="1" ht="21.75" customHeight="1" thickBot="1">
      <c r="A7" s="262" t="s">
        <v>24</v>
      </c>
      <c r="B7" s="148"/>
      <c r="C7" s="148"/>
      <c r="D7" s="148"/>
      <c r="E7" s="148"/>
      <c r="F7" s="163"/>
      <c r="G7" s="148"/>
      <c r="H7" s="148"/>
      <c r="I7" s="148"/>
      <c r="J7" s="148"/>
      <c r="K7" s="148"/>
    </row>
    <row r="8" spans="1:11" s="2" customFormat="1" ht="21.75" customHeight="1" thickBot="1">
      <c r="A8" s="360" t="s">
        <v>20</v>
      </c>
      <c r="B8" s="362">
        <v>42004</v>
      </c>
      <c r="C8" s="363"/>
      <c r="D8" s="363"/>
      <c r="E8" s="364"/>
      <c r="F8" s="263"/>
      <c r="G8" s="365" t="s">
        <v>1</v>
      </c>
      <c r="H8" s="366"/>
      <c r="I8" s="365" t="s">
        <v>2</v>
      </c>
      <c r="J8" s="366"/>
      <c r="K8" s="360" t="s">
        <v>23</v>
      </c>
    </row>
    <row r="9" spans="1:11" s="2" customFormat="1" ht="21.75" customHeight="1" thickBot="1">
      <c r="A9" s="361"/>
      <c r="B9" s="264">
        <v>2560</v>
      </c>
      <c r="C9" s="264" t="s">
        <v>72</v>
      </c>
      <c r="D9" s="264">
        <v>2561</v>
      </c>
      <c r="E9" s="264" t="s">
        <v>72</v>
      </c>
      <c r="F9" s="263"/>
      <c r="G9" s="265" t="s">
        <v>3</v>
      </c>
      <c r="H9" s="264" t="s">
        <v>4</v>
      </c>
      <c r="I9" s="264" t="s">
        <v>5</v>
      </c>
      <c r="J9" s="264" t="s">
        <v>6</v>
      </c>
      <c r="K9" s="361"/>
    </row>
    <row r="10" spans="1:11" s="2" customFormat="1" ht="13.5" customHeight="1">
      <c r="A10" s="266"/>
      <c r="B10" s="267"/>
      <c r="C10" s="267"/>
      <c r="D10" s="267"/>
      <c r="E10" s="267"/>
      <c r="F10" s="268"/>
      <c r="G10" s="267"/>
      <c r="H10" s="267"/>
      <c r="I10" s="267"/>
      <c r="J10" s="267"/>
      <c r="K10" s="266"/>
    </row>
    <row r="11" spans="1:11" s="2" customFormat="1" ht="21.75" customHeight="1">
      <c r="A11" s="269" t="s">
        <v>63</v>
      </c>
      <c r="B11" s="270">
        <v>1437317</v>
      </c>
      <c r="C11" s="269"/>
      <c r="D11" s="270">
        <v>1034322</v>
      </c>
      <c r="E11" s="269"/>
      <c r="F11" s="269"/>
      <c r="G11" s="269"/>
      <c r="H11" s="269"/>
      <c r="I11" s="268"/>
      <c r="J11" s="268"/>
      <c r="K11" s="269"/>
    </row>
    <row r="12" spans="1:11" s="2" customFormat="1" ht="21.75" customHeight="1" thickBot="1">
      <c r="A12" s="269" t="s">
        <v>64</v>
      </c>
      <c r="B12" s="270">
        <v>574927</v>
      </c>
      <c r="C12" s="271">
        <v>0.4</v>
      </c>
      <c r="D12" s="270">
        <v>426131</v>
      </c>
      <c r="E12" s="271">
        <v>0.41</v>
      </c>
      <c r="F12" s="269"/>
      <c r="G12" s="272">
        <f t="shared" ref="G12:G17" si="0">B12-D12</f>
        <v>148796</v>
      </c>
      <c r="H12" s="271">
        <v>0.35</v>
      </c>
      <c r="I12" s="268"/>
      <c r="J12" s="273" t="s">
        <v>32</v>
      </c>
      <c r="K12" s="269"/>
    </row>
    <row r="13" spans="1:11" s="2" customFormat="1" ht="112.5" customHeight="1" thickBot="1">
      <c r="A13" s="269" t="s">
        <v>65</v>
      </c>
      <c r="B13" s="270">
        <v>431195</v>
      </c>
      <c r="C13" s="271">
        <v>0.3</v>
      </c>
      <c r="D13" s="270">
        <v>318519</v>
      </c>
      <c r="E13" s="271">
        <v>0.31</v>
      </c>
      <c r="F13" s="269"/>
      <c r="G13" s="272">
        <f t="shared" si="0"/>
        <v>112676</v>
      </c>
      <c r="H13" s="271">
        <v>0.35</v>
      </c>
      <c r="I13" s="268"/>
      <c r="J13" s="273" t="s">
        <v>32</v>
      </c>
      <c r="K13" s="274" t="s">
        <v>73</v>
      </c>
    </row>
    <row r="14" spans="1:11" s="2" customFormat="1" ht="21.75" customHeight="1" thickBot="1">
      <c r="A14" s="269" t="s">
        <v>66</v>
      </c>
      <c r="B14" s="270">
        <v>215598</v>
      </c>
      <c r="C14" s="271">
        <v>0.15</v>
      </c>
      <c r="D14" s="270">
        <v>160492</v>
      </c>
      <c r="E14" s="271">
        <v>0.16</v>
      </c>
      <c r="F14" s="269"/>
      <c r="G14" s="272">
        <f t="shared" si="0"/>
        <v>55106</v>
      </c>
      <c r="H14" s="271">
        <v>0.34</v>
      </c>
      <c r="I14" s="268"/>
      <c r="J14" s="273" t="s">
        <v>32</v>
      </c>
      <c r="K14" s="269"/>
    </row>
    <row r="15" spans="1:11" s="2" customFormat="1" ht="151.5" customHeight="1" thickBot="1">
      <c r="A15" s="269" t="s">
        <v>67</v>
      </c>
      <c r="B15" s="270">
        <v>172478</v>
      </c>
      <c r="C15" s="271">
        <v>0.12</v>
      </c>
      <c r="D15" s="270">
        <v>87746</v>
      </c>
      <c r="E15" s="271">
        <v>0.08</v>
      </c>
      <c r="F15" s="269"/>
      <c r="G15" s="272">
        <f t="shared" si="0"/>
        <v>84732</v>
      </c>
      <c r="H15" s="271">
        <v>0.97</v>
      </c>
      <c r="I15" s="273" t="s">
        <v>32</v>
      </c>
      <c r="J15" s="268"/>
      <c r="K15" s="274" t="s">
        <v>74</v>
      </c>
    </row>
    <row r="16" spans="1:11" s="2" customFormat="1" ht="21.75" customHeight="1">
      <c r="A16" s="269" t="s">
        <v>68</v>
      </c>
      <c r="B16" s="275">
        <v>43120</v>
      </c>
      <c r="C16" s="276">
        <v>0.03</v>
      </c>
      <c r="D16" s="275">
        <v>41373</v>
      </c>
      <c r="E16" s="276">
        <v>0.04</v>
      </c>
      <c r="F16" s="269"/>
      <c r="G16" s="277">
        <f t="shared" si="0"/>
        <v>1747</v>
      </c>
      <c r="H16" s="276">
        <v>0.04</v>
      </c>
      <c r="I16" s="268"/>
      <c r="J16" s="273" t="s">
        <v>32</v>
      </c>
      <c r="K16" s="269"/>
    </row>
    <row r="17" spans="1:11" s="2" customFormat="1" ht="21.75" customHeight="1">
      <c r="A17" s="269"/>
      <c r="B17" s="272">
        <f>SUM(B12:B16)</f>
        <v>1437318</v>
      </c>
      <c r="C17" s="271">
        <f>SUM(C12:C16)</f>
        <v>1</v>
      </c>
      <c r="D17" s="272">
        <f>SUM(D12:D16)</f>
        <v>1034261</v>
      </c>
      <c r="E17" s="271">
        <f>SUM(E12:E16)</f>
        <v>1</v>
      </c>
      <c r="F17" s="269"/>
      <c r="G17" s="272">
        <f t="shared" si="0"/>
        <v>403057</v>
      </c>
      <c r="H17" s="271">
        <v>0.39</v>
      </c>
      <c r="I17" s="268"/>
      <c r="J17" s="268"/>
      <c r="K17" s="269"/>
    </row>
    <row r="18" spans="1:11" s="2" customFormat="1" ht="13.5" customHeight="1" thickBot="1">
      <c r="A18" s="269"/>
      <c r="B18" s="268"/>
      <c r="C18" s="268"/>
      <c r="D18" s="268"/>
      <c r="E18" s="268"/>
      <c r="F18" s="268"/>
      <c r="G18" s="268"/>
      <c r="H18" s="268"/>
      <c r="I18" s="268"/>
      <c r="J18" s="268"/>
      <c r="K18" s="269"/>
    </row>
    <row r="19" spans="1:11" s="2" customFormat="1" ht="51.75" customHeight="1" thickBot="1">
      <c r="A19" s="269" t="s">
        <v>69</v>
      </c>
      <c r="B19" s="270">
        <v>879933</v>
      </c>
      <c r="C19" s="271">
        <v>0.61</v>
      </c>
      <c r="D19" s="270">
        <v>689732</v>
      </c>
      <c r="E19" s="271">
        <v>0.67</v>
      </c>
      <c r="F19" s="269"/>
      <c r="G19" s="270">
        <f>B19-D19</f>
        <v>190201</v>
      </c>
      <c r="H19" s="271">
        <v>0.28000000000000003</v>
      </c>
      <c r="I19" s="268"/>
      <c r="J19" s="273" t="s">
        <v>32</v>
      </c>
      <c r="K19" s="278" t="s">
        <v>75</v>
      </c>
    </row>
    <row r="20" spans="1:11" s="2" customFormat="1" ht="13.5" customHeight="1">
      <c r="A20" s="269"/>
      <c r="B20" s="268"/>
      <c r="C20" s="268"/>
      <c r="D20" s="268"/>
      <c r="E20" s="268"/>
      <c r="F20" s="268"/>
      <c r="G20" s="268"/>
      <c r="H20" s="268"/>
      <c r="I20" s="268"/>
      <c r="J20" s="268"/>
      <c r="K20" s="269"/>
    </row>
    <row r="21" spans="1:11" s="2" customFormat="1" ht="21.75" customHeight="1">
      <c r="A21" s="269" t="s">
        <v>70</v>
      </c>
      <c r="B21" s="279">
        <f>B17-B19</f>
        <v>557385</v>
      </c>
      <c r="C21" s="280">
        <v>0.39</v>
      </c>
      <c r="D21" s="279">
        <f>D17-D19</f>
        <v>344529</v>
      </c>
      <c r="E21" s="280">
        <v>0.33</v>
      </c>
      <c r="F21" s="269"/>
      <c r="G21" s="279">
        <f>G17-G19</f>
        <v>212856</v>
      </c>
      <c r="H21" s="280">
        <v>0.62</v>
      </c>
      <c r="I21" s="268"/>
      <c r="J21" s="268"/>
      <c r="K21" s="269"/>
    </row>
    <row r="22" spans="1:11" s="2" customFormat="1" ht="13.5" customHeight="1" thickBot="1">
      <c r="A22" s="269"/>
      <c r="B22" s="268"/>
      <c r="C22" s="268"/>
      <c r="D22" s="268"/>
      <c r="E22" s="268"/>
      <c r="F22" s="268"/>
      <c r="G22" s="268"/>
      <c r="H22" s="268"/>
      <c r="I22" s="268"/>
      <c r="J22" s="268"/>
      <c r="K22" s="269"/>
    </row>
    <row r="23" spans="1:11" s="2" customFormat="1" ht="51.75" customHeight="1" thickBot="1">
      <c r="A23" s="269" t="s">
        <v>76</v>
      </c>
      <c r="B23" s="270">
        <v>69657</v>
      </c>
      <c r="C23" s="271">
        <v>0.05</v>
      </c>
      <c r="D23" s="270">
        <v>36351</v>
      </c>
      <c r="E23" s="271">
        <v>0.04</v>
      </c>
      <c r="F23" s="268"/>
      <c r="G23" s="272">
        <f t="shared" ref="G23:G31" si="1">B23-D23</f>
        <v>33306</v>
      </c>
      <c r="H23" s="271">
        <v>0.92</v>
      </c>
      <c r="I23" s="268"/>
      <c r="J23" s="273" t="s">
        <v>32</v>
      </c>
      <c r="K23" s="274" t="s">
        <v>87</v>
      </c>
    </row>
    <row r="24" spans="1:11" s="2" customFormat="1" ht="21.75" customHeight="1" thickBot="1">
      <c r="A24" s="269" t="s">
        <v>77</v>
      </c>
      <c r="B24" s="270">
        <v>33499</v>
      </c>
      <c r="C24" s="271">
        <v>0.02</v>
      </c>
      <c r="D24" s="270">
        <v>26054</v>
      </c>
      <c r="E24" s="271">
        <v>0.03</v>
      </c>
      <c r="F24" s="268"/>
      <c r="G24" s="272">
        <f t="shared" si="1"/>
        <v>7445</v>
      </c>
      <c r="H24" s="271">
        <v>0.28999999999999998</v>
      </c>
      <c r="I24" s="268"/>
      <c r="J24" s="273" t="s">
        <v>32</v>
      </c>
      <c r="K24" s="278"/>
    </row>
    <row r="25" spans="1:11" s="2" customFormat="1" ht="21.75" customHeight="1" thickBot="1">
      <c r="A25" s="269" t="s">
        <v>78</v>
      </c>
      <c r="B25" s="270">
        <v>183970</v>
      </c>
      <c r="C25" s="271">
        <v>0.13</v>
      </c>
      <c r="D25" s="270">
        <v>119052</v>
      </c>
      <c r="E25" s="271">
        <v>0.12</v>
      </c>
      <c r="F25" s="268"/>
      <c r="G25" s="272">
        <f t="shared" si="1"/>
        <v>64918</v>
      </c>
      <c r="H25" s="269">
        <v>55</v>
      </c>
      <c r="I25" s="268"/>
      <c r="J25" s="273" t="s">
        <v>32</v>
      </c>
      <c r="K25" s="274" t="s">
        <v>88</v>
      </c>
    </row>
    <row r="26" spans="1:11" s="2" customFormat="1" ht="51.75" customHeight="1" thickBot="1">
      <c r="A26" s="269" t="s">
        <v>79</v>
      </c>
      <c r="B26" s="270">
        <v>124313</v>
      </c>
      <c r="C26" s="271">
        <v>0.09</v>
      </c>
      <c r="D26" s="270">
        <v>87702</v>
      </c>
      <c r="E26" s="271">
        <v>0.08</v>
      </c>
      <c r="F26" s="268"/>
      <c r="G26" s="272">
        <f t="shared" si="1"/>
        <v>36611</v>
      </c>
      <c r="H26" s="271">
        <v>0.55000000000000004</v>
      </c>
      <c r="I26" s="268"/>
      <c r="J26" s="273" t="s">
        <v>32</v>
      </c>
      <c r="K26" s="274" t="s">
        <v>89</v>
      </c>
    </row>
    <row r="27" spans="1:11" s="2" customFormat="1" ht="21.75" customHeight="1">
      <c r="A27" s="269"/>
      <c r="B27" s="281">
        <f>SUM(B23:B26)</f>
        <v>411439</v>
      </c>
      <c r="C27" s="280">
        <v>0.28999999999999998</v>
      </c>
      <c r="D27" s="281">
        <f>SUM(D23:D26)</f>
        <v>269159</v>
      </c>
      <c r="E27" s="280">
        <v>0.26</v>
      </c>
      <c r="F27" s="268"/>
      <c r="G27" s="279">
        <f t="shared" si="1"/>
        <v>142280</v>
      </c>
      <c r="H27" s="280">
        <v>0.53</v>
      </c>
      <c r="I27" s="268"/>
      <c r="J27" s="268"/>
      <c r="K27" s="269"/>
    </row>
    <row r="28" spans="1:11" s="2" customFormat="1" ht="21.75" customHeight="1" thickBot="1">
      <c r="A28" s="269" t="s">
        <v>80</v>
      </c>
      <c r="B28" s="270">
        <f>B21-B27</f>
        <v>145946</v>
      </c>
      <c r="C28" s="271">
        <v>0.1</v>
      </c>
      <c r="D28" s="270">
        <v>75370</v>
      </c>
      <c r="E28" s="271">
        <v>7.0000000000000007E-2</v>
      </c>
      <c r="F28" s="268"/>
      <c r="G28" s="272">
        <f t="shared" si="1"/>
        <v>70576</v>
      </c>
      <c r="H28" s="271">
        <v>0.94</v>
      </c>
      <c r="I28" s="268"/>
      <c r="J28" s="268"/>
      <c r="K28" s="269"/>
    </row>
    <row r="29" spans="1:11" s="2" customFormat="1" ht="51" customHeight="1" thickBot="1">
      <c r="A29" s="269" t="s">
        <v>81</v>
      </c>
      <c r="B29" s="275">
        <v>19471</v>
      </c>
      <c r="C29" s="276">
        <v>0.01</v>
      </c>
      <c r="D29" s="275">
        <v>19279</v>
      </c>
      <c r="E29" s="276">
        <v>0.02</v>
      </c>
      <c r="F29" s="268"/>
      <c r="G29" s="277">
        <f t="shared" si="1"/>
        <v>192</v>
      </c>
      <c r="H29" s="276">
        <v>0.01</v>
      </c>
      <c r="I29" s="273" t="s">
        <v>32</v>
      </c>
      <c r="J29" s="268"/>
      <c r="K29" s="274" t="s">
        <v>90</v>
      </c>
    </row>
    <row r="30" spans="1:11" s="2" customFormat="1" ht="21.75" customHeight="1">
      <c r="A30" s="269" t="s">
        <v>82</v>
      </c>
      <c r="B30" s="270">
        <f>B28-B29</f>
        <v>126475</v>
      </c>
      <c r="C30" s="271">
        <v>0.09</v>
      </c>
      <c r="D30" s="270">
        <f>D28-D29</f>
        <v>56091</v>
      </c>
      <c r="E30" s="271">
        <v>0.05</v>
      </c>
      <c r="F30" s="268"/>
      <c r="G30" s="272">
        <f t="shared" si="1"/>
        <v>70384</v>
      </c>
      <c r="H30" s="271">
        <v>1.25</v>
      </c>
      <c r="I30" s="268"/>
      <c r="J30" s="268"/>
      <c r="K30" s="269"/>
    </row>
    <row r="31" spans="1:11" s="2" customFormat="1" ht="21.75" customHeight="1">
      <c r="A31" s="269" t="s">
        <v>83</v>
      </c>
      <c r="B31" s="275">
        <v>31618</v>
      </c>
      <c r="C31" s="276">
        <v>0.02</v>
      </c>
      <c r="D31" s="275">
        <v>14038</v>
      </c>
      <c r="E31" s="276">
        <v>0.01</v>
      </c>
      <c r="F31" s="268"/>
      <c r="G31" s="272">
        <f t="shared" si="1"/>
        <v>17580</v>
      </c>
      <c r="H31" s="271">
        <v>1.25</v>
      </c>
      <c r="I31" s="268"/>
      <c r="J31" s="268"/>
      <c r="K31" s="269"/>
    </row>
    <row r="32" spans="1:11" s="2" customFormat="1" ht="21.75" customHeight="1" thickBot="1">
      <c r="A32" s="269" t="s">
        <v>84</v>
      </c>
      <c r="B32" s="282">
        <f>B30-B31</f>
        <v>94857</v>
      </c>
      <c r="C32" s="283">
        <v>7.0000000000000007E-2</v>
      </c>
      <c r="D32" s="282">
        <f>D30-D31</f>
        <v>42053</v>
      </c>
      <c r="E32" s="283">
        <v>0.04</v>
      </c>
      <c r="F32" s="268"/>
      <c r="G32" s="284">
        <v>52803</v>
      </c>
      <c r="H32" s="285">
        <v>1.26</v>
      </c>
      <c r="I32" s="268"/>
      <c r="J32" s="268"/>
      <c r="K32" s="269"/>
    </row>
    <row r="33" spans="1:11" s="2" customFormat="1" ht="13.5" customHeight="1" thickTop="1">
      <c r="A33" s="269"/>
      <c r="B33" s="268"/>
      <c r="C33" s="269"/>
      <c r="D33" s="270"/>
      <c r="E33" s="269"/>
      <c r="F33" s="268"/>
      <c r="G33" s="269"/>
      <c r="H33" s="269"/>
      <c r="I33" s="268"/>
      <c r="J33" s="268"/>
      <c r="K33" s="269"/>
    </row>
    <row r="34" spans="1:11" s="2" customFormat="1" ht="21.75" customHeight="1">
      <c r="A34" s="269" t="s">
        <v>85</v>
      </c>
      <c r="B34" s="271">
        <v>0.25</v>
      </c>
      <c r="C34" s="269"/>
      <c r="D34" s="271">
        <v>0.25</v>
      </c>
      <c r="E34" s="269"/>
      <c r="F34" s="268"/>
      <c r="G34" s="269"/>
      <c r="H34" s="269"/>
      <c r="I34" s="268"/>
      <c r="J34" s="268"/>
      <c r="K34" s="269"/>
    </row>
    <row r="35" spans="1:11" s="2" customFormat="1" ht="13.5" customHeight="1" thickBot="1">
      <c r="A35" s="286"/>
      <c r="B35" s="287"/>
      <c r="C35" s="287"/>
      <c r="D35" s="287"/>
      <c r="E35" s="287"/>
      <c r="F35" s="268"/>
      <c r="G35" s="286"/>
      <c r="H35" s="286"/>
      <c r="I35" s="287"/>
      <c r="J35" s="287"/>
      <c r="K35" s="286"/>
    </row>
    <row r="36" spans="1:11" s="2" customFormat="1" ht="11.25" customHeight="1">
      <c r="A36" s="261"/>
      <c r="B36" s="148"/>
      <c r="C36" s="148"/>
      <c r="D36" s="148"/>
      <c r="E36" s="148"/>
      <c r="F36" s="163"/>
      <c r="G36" s="148"/>
      <c r="H36" s="148"/>
      <c r="I36" s="148"/>
      <c r="J36" s="148"/>
      <c r="K36" s="148"/>
    </row>
    <row r="37" spans="1:11" s="2" customFormat="1" ht="11.25" customHeight="1" thickBot="1">
      <c r="A37" s="261"/>
      <c r="B37" s="148"/>
      <c r="C37" s="148"/>
      <c r="D37" s="148"/>
      <c r="E37" s="148"/>
      <c r="F37" s="163"/>
      <c r="G37" s="148"/>
      <c r="H37" s="148"/>
      <c r="I37" s="148"/>
      <c r="J37" s="148"/>
      <c r="K37" s="148"/>
    </row>
    <row r="38" spans="1:11" s="2" customFormat="1" ht="57" customHeight="1" thickBot="1">
      <c r="A38" s="357" t="s">
        <v>221</v>
      </c>
      <c r="B38" s="358"/>
      <c r="C38" s="358"/>
      <c r="D38" s="358"/>
      <c r="E38" s="358"/>
      <c r="F38" s="358"/>
      <c r="G38" s="358"/>
      <c r="H38" s="358"/>
      <c r="I38" s="358"/>
      <c r="J38" s="359"/>
      <c r="K38" s="146"/>
    </row>
    <row r="39" spans="1:11" s="2" customFormat="1" ht="21.75" customHeight="1">
      <c r="A39" s="288" t="s">
        <v>197</v>
      </c>
      <c r="B39" s="289"/>
      <c r="C39" s="289"/>
      <c r="D39" s="289"/>
      <c r="E39" s="195"/>
      <c r="F39" s="195"/>
      <c r="G39" s="195"/>
      <c r="H39" s="195"/>
      <c r="I39" s="195"/>
      <c r="J39" s="196"/>
      <c r="K39" s="146"/>
    </row>
    <row r="40" spans="1:11" s="2" customFormat="1" ht="21.75" customHeight="1">
      <c r="A40" s="290" t="s">
        <v>209</v>
      </c>
      <c r="B40" s="291"/>
      <c r="C40" s="291"/>
      <c r="D40" s="291"/>
      <c r="E40" s="152"/>
      <c r="F40" s="152"/>
      <c r="G40" s="152"/>
      <c r="H40" s="152"/>
      <c r="I40" s="152"/>
      <c r="J40" s="227"/>
      <c r="K40" s="146"/>
    </row>
    <row r="41" spans="1:11" s="2" customFormat="1" ht="21.75" customHeight="1">
      <c r="A41" s="292"/>
      <c r="B41" s="291"/>
      <c r="C41" s="291"/>
      <c r="D41" s="291"/>
      <c r="E41" s="152"/>
      <c r="F41" s="152"/>
      <c r="G41" s="152"/>
      <c r="H41" s="152"/>
      <c r="I41" s="152"/>
      <c r="J41" s="227"/>
      <c r="K41" s="146"/>
    </row>
    <row r="42" spans="1:11" s="2" customFormat="1" ht="21.75" customHeight="1">
      <c r="A42" s="293" t="s">
        <v>203</v>
      </c>
      <c r="B42" s="291"/>
      <c r="C42" s="291"/>
      <c r="D42" s="291"/>
      <c r="E42" s="152"/>
      <c r="F42" s="152"/>
      <c r="G42" s="152"/>
      <c r="H42" s="152"/>
      <c r="I42" s="152"/>
      <c r="J42" s="227"/>
      <c r="K42" s="146"/>
    </row>
    <row r="43" spans="1:11" s="2" customFormat="1" ht="21.75" customHeight="1">
      <c r="A43" s="290" t="s">
        <v>209</v>
      </c>
      <c r="B43" s="291"/>
      <c r="C43" s="291"/>
      <c r="D43" s="291"/>
      <c r="E43" s="152"/>
      <c r="F43" s="152"/>
      <c r="G43" s="152"/>
      <c r="H43" s="152"/>
      <c r="I43" s="152"/>
      <c r="J43" s="227"/>
      <c r="K43" s="146"/>
    </row>
    <row r="44" spans="1:11" s="2" customFormat="1" ht="21.75" customHeight="1">
      <c r="A44" s="192"/>
      <c r="B44" s="163"/>
      <c r="C44" s="163"/>
      <c r="D44" s="163"/>
      <c r="E44" s="151"/>
      <c r="F44" s="151"/>
      <c r="G44" s="151"/>
      <c r="H44" s="151"/>
      <c r="I44" s="158"/>
      <c r="J44" s="159"/>
      <c r="K44" s="146"/>
    </row>
    <row r="45" spans="1:11" s="2" customFormat="1" ht="21.75" customHeight="1">
      <c r="A45" s="294" t="s">
        <v>211</v>
      </c>
      <c r="B45" s="163"/>
      <c r="C45" s="163"/>
      <c r="D45" s="163"/>
      <c r="E45" s="151"/>
      <c r="F45" s="151"/>
      <c r="G45" s="151"/>
      <c r="H45" s="151"/>
      <c r="I45" s="158"/>
      <c r="J45" s="159"/>
      <c r="K45" s="146"/>
    </row>
    <row r="46" spans="1:11" s="2" customFormat="1" ht="21.75" customHeight="1">
      <c r="A46" s="193" t="s">
        <v>205</v>
      </c>
      <c r="B46" s="163"/>
      <c r="C46" s="163"/>
      <c r="D46" s="163"/>
      <c r="E46" s="151"/>
      <c r="F46" s="151"/>
      <c r="G46" s="151"/>
      <c r="H46" s="151"/>
      <c r="I46" s="158"/>
      <c r="J46" s="159"/>
      <c r="K46" s="146"/>
    </row>
    <row r="47" spans="1:11" s="2" customFormat="1" ht="21.75" customHeight="1">
      <c r="A47" s="194" t="s">
        <v>204</v>
      </c>
      <c r="B47" s="163"/>
      <c r="C47" s="163"/>
      <c r="D47" s="163"/>
      <c r="E47" s="151"/>
      <c r="F47" s="151"/>
      <c r="G47" s="151"/>
      <c r="H47" s="151"/>
      <c r="I47" s="158"/>
      <c r="J47" s="159"/>
      <c r="K47" s="146"/>
    </row>
    <row r="48" spans="1:11" ht="21.75" customHeight="1" thickBot="1">
      <c r="A48" s="155"/>
      <c r="B48" s="156"/>
      <c r="C48" s="156"/>
      <c r="D48" s="156"/>
      <c r="E48" s="156"/>
      <c r="F48" s="156"/>
      <c r="G48" s="156"/>
      <c r="H48" s="156"/>
      <c r="I48" s="160"/>
      <c r="J48" s="161"/>
    </row>
    <row r="49" spans="1:10" ht="21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</sheetData>
  <mergeCells count="6">
    <mergeCell ref="A38:J38"/>
    <mergeCell ref="K8:K9"/>
    <mergeCell ref="A8:A9"/>
    <mergeCell ref="B8:E8"/>
    <mergeCell ref="G8:H8"/>
    <mergeCell ref="I8:J8"/>
  </mergeCells>
  <pageMargins left="1.1023622047244095" right="0.31496062992125984" top="0.15748031496062992" bottom="0.15748031496062992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Form_PL (2)</vt:lpstr>
      <vt:lpstr>EX_BS (2)</vt:lpstr>
      <vt:lpstr>EX_PL (2)</vt:lpstr>
      <vt:lpstr>Form_BS</vt:lpstr>
      <vt:lpstr>Form_PL</vt:lpstr>
      <vt:lpstr>Ratio</vt:lpstr>
      <vt:lpstr>Explain_Ratio</vt:lpstr>
      <vt:lpstr>ตัวอย่าง_BS</vt:lpstr>
      <vt:lpstr>ตัวอย่าง_PL</vt:lpstr>
      <vt:lpstr>ตัวอย่าง Ratio</vt:lpstr>
      <vt:lpstr>'EX_BS (2)'!Print_Area</vt:lpstr>
      <vt:lpstr>'EX_PL (2)'!Print_Area</vt:lpstr>
      <vt:lpstr>Explain_Ratio!Print_Area</vt:lpstr>
      <vt:lpstr>Form_BS!Print_Area</vt:lpstr>
      <vt:lpstr>Form_PL!Print_Area</vt:lpstr>
      <vt:lpstr>'Form_PL (2)'!Print_Area</vt:lpstr>
      <vt:lpstr>Ratio!Print_Area</vt:lpstr>
      <vt:lpstr>'ตัวอย่าง Ratio'!Print_Area</vt:lpstr>
      <vt:lpstr>ตัวอย่าง_BS!Print_Area</vt:lpstr>
      <vt:lpstr>ตัวอย่าง_PL!Print_Area</vt:lpstr>
      <vt:lpstr>Explain_Ratio!Print_Titles</vt:lpstr>
      <vt:lpstr>Form_PL!Print_Titles</vt:lpstr>
      <vt:lpstr>'Form_PL (2)'!Print_Titles</vt:lpstr>
      <vt:lpstr>Ratio!Print_Titles</vt:lpstr>
      <vt:lpstr>'ตัวอย่าง Ratio'!Print_Titles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Areerat Amonvinit</cp:lastModifiedBy>
  <cp:lastPrinted>2019-03-04T03:41:51Z</cp:lastPrinted>
  <dcterms:created xsi:type="dcterms:W3CDTF">2014-01-07T03:29:06Z</dcterms:created>
  <dcterms:modified xsi:type="dcterms:W3CDTF">2019-09-30T03:39:19Z</dcterms:modified>
</cp:coreProperties>
</file>